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240" windowWidth="19260" windowHeight="6285"/>
  </bookViews>
  <sheets>
    <sheet name="QuickStats Fall 12" sheetId="5" r:id="rId1"/>
  </sheets>
  <definedNames>
    <definedName name="_xlnm.Print_Area" localSheetId="0">'QuickStats Fall 12'!$A$1:$AJ$43</definedName>
  </definedNames>
  <calcPr calcId="125725"/>
</workbook>
</file>

<file path=xl/calcChain.xml><?xml version="1.0" encoding="utf-8"?>
<calcChain xmlns="http://schemas.openxmlformats.org/spreadsheetml/2006/main">
  <c r="AJ35" i="5"/>
  <c r="AJ34"/>
  <c r="AJ33"/>
  <c r="AJ32"/>
  <c r="AJ31"/>
  <c r="AG31"/>
  <c r="AG28"/>
  <c r="AG18"/>
  <c r="AJ18"/>
  <c r="AJ28"/>
  <c r="AJ27"/>
  <c r="AJ26"/>
  <c r="AJ25"/>
  <c r="AJ24"/>
  <c r="AJ23"/>
  <c r="AJ22"/>
  <c r="AJ21"/>
  <c r="AG34"/>
  <c r="AG33"/>
  <c r="AG32"/>
  <c r="AG27"/>
  <c r="AG26"/>
  <c r="AG25"/>
  <c r="AG24"/>
  <c r="AG23"/>
  <c r="AG22"/>
  <c r="AG17"/>
  <c r="AG21"/>
  <c r="AJ17"/>
  <c r="AJ16"/>
  <c r="AG16"/>
  <c r="AJ15"/>
  <c r="AG15"/>
  <c r="AJ14"/>
  <c r="AG14"/>
  <c r="AJ13"/>
  <c r="AG13"/>
  <c r="AJ11"/>
  <c r="AG11"/>
  <c r="AG10"/>
  <c r="AJ7"/>
  <c r="AG7"/>
  <c r="AJ6"/>
  <c r="AG6"/>
  <c r="AA37"/>
  <c r="AA35"/>
  <c r="U22"/>
  <c r="B33"/>
  <c r="C31"/>
  <c r="C28"/>
  <c r="AD37"/>
  <c r="AD31"/>
  <c r="AD27"/>
  <c r="AD26"/>
  <c r="AD25"/>
  <c r="AD24"/>
  <c r="AD23"/>
  <c r="AD22"/>
  <c r="AD21"/>
  <c r="AD18"/>
  <c r="AD17"/>
  <c r="AD16"/>
  <c r="AD15"/>
  <c r="AD14"/>
  <c r="AD13"/>
  <c r="AD12"/>
  <c r="AD11"/>
  <c r="AD10"/>
  <c r="AD7"/>
  <c r="AD6"/>
  <c r="X35" l="1"/>
  <c r="X34"/>
  <c r="X33"/>
  <c r="X32"/>
  <c r="X31"/>
  <c r="X28"/>
  <c r="X27"/>
  <c r="X25"/>
  <c r="X24"/>
  <c r="X23"/>
  <c r="X21"/>
  <c r="X18"/>
  <c r="X17"/>
  <c r="X16"/>
  <c r="X15"/>
  <c r="X14"/>
  <c r="X13"/>
  <c r="X12"/>
  <c r="X11"/>
  <c r="X10"/>
  <c r="X7"/>
  <c r="X6"/>
  <c r="W26"/>
  <c r="X26" s="1"/>
  <c r="R37"/>
  <c r="R31"/>
  <c r="R28"/>
  <c r="R27"/>
  <c r="R26"/>
  <c r="R25"/>
  <c r="R24"/>
  <c r="R23"/>
  <c r="R22"/>
  <c r="R21"/>
  <c r="R18"/>
  <c r="R17"/>
  <c r="R16"/>
  <c r="R15"/>
  <c r="R13"/>
  <c r="R12"/>
  <c r="R11"/>
  <c r="R10"/>
  <c r="R7"/>
  <c r="R6"/>
  <c r="L6"/>
  <c r="L39"/>
  <c r="L35"/>
  <c r="L34"/>
  <c r="L33"/>
  <c r="L32"/>
  <c r="L31"/>
  <c r="L28"/>
  <c r="L26"/>
  <c r="L25"/>
  <c r="L24"/>
  <c r="L23"/>
  <c r="L21"/>
  <c r="L18"/>
  <c r="L17"/>
  <c r="L16"/>
  <c r="L15"/>
  <c r="L14"/>
  <c r="L13"/>
  <c r="L12"/>
  <c r="L11"/>
  <c r="L7"/>
  <c r="K22"/>
  <c r="L22" s="1"/>
  <c r="F39"/>
  <c r="F37"/>
  <c r="F34"/>
  <c r="F33"/>
  <c r="F32"/>
  <c r="F31"/>
  <c r="F27"/>
  <c r="F25"/>
  <c r="F24"/>
  <c r="F23"/>
  <c r="F22"/>
  <c r="F21"/>
  <c r="F18"/>
  <c r="F17"/>
  <c r="F16"/>
  <c r="F15"/>
  <c r="F14"/>
  <c r="F13"/>
  <c r="F12"/>
  <c r="F11"/>
  <c r="F10"/>
  <c r="F7"/>
  <c r="F6"/>
  <c r="AA31"/>
  <c r="AA27"/>
  <c r="AA26"/>
  <c r="AA25"/>
  <c r="AA24"/>
  <c r="AA23"/>
  <c r="AA22"/>
  <c r="AA21"/>
  <c r="AA18"/>
  <c r="AA16"/>
  <c r="AA15"/>
  <c r="AA14"/>
  <c r="AA13"/>
  <c r="AA12"/>
  <c r="AA11"/>
  <c r="AA10"/>
  <c r="AA7"/>
  <c r="AA6"/>
  <c r="U35"/>
  <c r="U34"/>
  <c r="U31"/>
  <c r="U28"/>
  <c r="U27"/>
  <c r="U26"/>
  <c r="U25"/>
  <c r="U24"/>
  <c r="U23"/>
  <c r="U21"/>
  <c r="U18"/>
  <c r="U17"/>
  <c r="U16"/>
  <c r="U15"/>
  <c r="U14"/>
  <c r="U13"/>
  <c r="U12"/>
  <c r="U11"/>
  <c r="U10"/>
  <c r="U7"/>
  <c r="U6"/>
  <c r="I33"/>
  <c r="O31"/>
  <c r="O37"/>
  <c r="O28"/>
  <c r="O21"/>
  <c r="O27"/>
  <c r="O26"/>
  <c r="O25"/>
  <c r="O24"/>
  <c r="O23"/>
  <c r="O22"/>
  <c r="O18"/>
  <c r="O16"/>
  <c r="O15"/>
  <c r="O13"/>
  <c r="O12"/>
  <c r="O11"/>
  <c r="O10"/>
  <c r="O7"/>
  <c r="O6"/>
  <c r="I22"/>
  <c r="I39"/>
  <c r="I35"/>
  <c r="I34"/>
  <c r="I31"/>
  <c r="I28"/>
  <c r="I26"/>
  <c r="I25"/>
  <c r="I24"/>
  <c r="I23"/>
  <c r="I21"/>
  <c r="I18"/>
  <c r="I17"/>
  <c r="I16"/>
  <c r="I15"/>
  <c r="I13"/>
  <c r="I11"/>
  <c r="I7"/>
  <c r="I6"/>
  <c r="C39"/>
  <c r="C37"/>
  <c r="C34"/>
  <c r="C33"/>
  <c r="C32"/>
  <c r="C24"/>
  <c r="C23"/>
  <c r="C22"/>
  <c r="C21"/>
  <c r="C18"/>
  <c r="C17"/>
  <c r="C16"/>
  <c r="C15"/>
  <c r="C14"/>
  <c r="C13"/>
  <c r="C12"/>
  <c r="C11"/>
  <c r="C10"/>
  <c r="C7"/>
  <c r="C6"/>
</calcChain>
</file>

<file path=xl/sharedStrings.xml><?xml version="1.0" encoding="utf-8"?>
<sst xmlns="http://schemas.openxmlformats.org/spreadsheetml/2006/main" count="169" uniqueCount="40">
  <si>
    <t>California</t>
  </si>
  <si>
    <t>Other States</t>
  </si>
  <si>
    <t>Female</t>
  </si>
  <si>
    <t>Male</t>
  </si>
  <si>
    <t>African American</t>
  </si>
  <si>
    <t>Native American</t>
  </si>
  <si>
    <t>Asian American</t>
  </si>
  <si>
    <t>Hispanic</t>
  </si>
  <si>
    <t>Native Hawaiian/Pacific Islander</t>
  </si>
  <si>
    <t>White</t>
  </si>
  <si>
    <t>School of Business</t>
  </si>
  <si>
    <t>School of Education</t>
  </si>
  <si>
    <t>20-22</t>
  </si>
  <si>
    <t>23-25</t>
  </si>
  <si>
    <t>31-40</t>
  </si>
  <si>
    <t>41-55</t>
  </si>
  <si>
    <t>Unknown</t>
  </si>
  <si>
    <t>Age</t>
  </si>
  <si>
    <t>Gender</t>
  </si>
  <si>
    <t xml:space="preserve">International </t>
  </si>
  <si>
    <t>#</t>
  </si>
  <si>
    <t>%</t>
  </si>
  <si>
    <t>Total Enrollment</t>
  </si>
  <si>
    <t xml:space="preserve">College of Arts &amp; Sciences </t>
  </si>
  <si>
    <t>Undergraduate</t>
  </si>
  <si>
    <t xml:space="preserve">Graduate </t>
  </si>
  <si>
    <t>Graduate</t>
  </si>
  <si>
    <t>*</t>
  </si>
  <si>
    <t>AZ, HI, NV, OR, WA</t>
  </si>
  <si>
    <t xml:space="preserve">Region </t>
  </si>
  <si>
    <t>26-30</t>
  </si>
  <si>
    <t>56 and older</t>
  </si>
  <si>
    <t>19 and younger</t>
  </si>
  <si>
    <t>Other/Unknown</t>
  </si>
  <si>
    <t>Two or More</t>
  </si>
  <si>
    <t>Pell &amp; Cal-Grant Population</t>
  </si>
  <si>
    <t>First Generation Population</t>
  </si>
  <si>
    <t>Ethnicity  (IPEDS Definition)</t>
  </si>
  <si>
    <t>International Student</t>
  </si>
  <si>
    <t>School of Continuing Studies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</si>
</sst>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theme="0" tint="-0.14999847407452621"/>
      </left>
      <right/>
      <top/>
      <bottom/>
      <diagonal/>
    </border>
    <border>
      <left style="double">
        <color theme="0" tint="-0.14999847407452621"/>
      </left>
      <right/>
      <top/>
      <bottom style="thin">
        <color indexed="64"/>
      </bottom>
      <diagonal/>
    </border>
    <border>
      <left style="double">
        <color theme="0" tint="-0.14999847407452621"/>
      </left>
      <right/>
      <top style="thin">
        <color indexed="64"/>
      </top>
      <bottom/>
      <diagonal/>
    </border>
    <border>
      <left style="double">
        <color theme="0" tint="-0.14996795556505021"/>
      </left>
      <right/>
      <top/>
      <bottom/>
      <diagonal/>
    </border>
    <border>
      <left/>
      <right style="double">
        <color theme="0" tint="-0.14996795556505021"/>
      </right>
      <top/>
      <bottom/>
      <diagonal/>
    </border>
    <border>
      <left/>
      <right style="double">
        <color theme="0" tint="-0.14996795556505021"/>
      </right>
      <top/>
      <bottom style="thin">
        <color indexed="64"/>
      </bottom>
      <diagonal/>
    </border>
    <border>
      <left/>
      <right style="double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 applyBorder="1"/>
    <xf numFmtId="9" fontId="2" fillId="0" borderId="0" xfId="1" applyFont="1" applyBorder="1"/>
    <xf numFmtId="9" fontId="2" fillId="0" borderId="0" xfId="1" applyFont="1" applyBorder="1" applyAlignment="1"/>
    <xf numFmtId="9" fontId="2" fillId="0" borderId="0" xfId="0" applyNumberFormat="1" applyFont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/>
    <xf numFmtId="0" fontId="3" fillId="2" borderId="0" xfId="0" applyFont="1" applyFill="1" applyBorder="1" applyAlignment="1">
      <alignment horizontal="center"/>
    </xf>
    <xf numFmtId="9" fontId="2" fillId="2" borderId="0" xfId="1" applyFont="1" applyFill="1" applyBorder="1"/>
    <xf numFmtId="0" fontId="3" fillId="0" borderId="0" xfId="0" applyFont="1" applyBorder="1"/>
    <xf numFmtId="164" fontId="2" fillId="0" borderId="0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6" xfId="0" applyNumberFormat="1" applyFont="1" applyBorder="1"/>
    <xf numFmtId="0" fontId="2" fillId="2" borderId="0" xfId="0" applyFont="1" applyFill="1" applyBorder="1" applyAlignment="1">
      <alignment horizontal="center"/>
    </xf>
    <xf numFmtId="0" fontId="2" fillId="0" borderId="6" xfId="0" applyFont="1" applyBorder="1"/>
    <xf numFmtId="9" fontId="2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right"/>
    </xf>
    <xf numFmtId="9" fontId="2" fillId="0" borderId="0" xfId="1" applyNumberFormat="1" applyFont="1" applyBorder="1"/>
    <xf numFmtId="0" fontId="5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 applyProtection="1">
      <alignment horizontal="right"/>
      <protection locked="0"/>
    </xf>
    <xf numFmtId="9" fontId="2" fillId="0" borderId="0" xfId="1" applyFont="1" applyBorder="1" applyAlignment="1">
      <alignment horizontal="center"/>
    </xf>
    <xf numFmtId="0" fontId="5" fillId="0" borderId="0" xfId="0" applyFont="1" applyBorder="1"/>
    <xf numFmtId="0" fontId="3" fillId="0" borderId="8" xfId="0" applyFont="1" applyBorder="1" applyAlignment="1">
      <alignment horizontal="center"/>
    </xf>
    <xf numFmtId="0" fontId="2" fillId="0" borderId="7" xfId="0" applyFont="1" applyBorder="1"/>
    <xf numFmtId="9" fontId="2" fillId="0" borderId="7" xfId="1" applyFont="1" applyBorder="1"/>
    <xf numFmtId="0" fontId="2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7" xfId="0" applyFont="1" applyBorder="1"/>
    <xf numFmtId="0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0" xfId="0" applyNumberFormat="1" applyFont="1" applyBorder="1"/>
    <xf numFmtId="0" fontId="2" fillId="0" borderId="0" xfId="0" applyFont="1" applyBorder="1" applyAlignment="1"/>
    <xf numFmtId="0" fontId="2" fillId="0" borderId="0" xfId="0" applyNumberFormat="1" applyFont="1" applyBorder="1" applyAlignment="1">
      <alignment horizontal="right"/>
    </xf>
    <xf numFmtId="0" fontId="3" fillId="0" borderId="10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9" fontId="3" fillId="0" borderId="16" xfId="0" applyNumberFormat="1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2" xfId="0" applyFont="1" applyBorder="1"/>
    <xf numFmtId="0" fontId="2" fillId="2" borderId="2" xfId="0" applyFont="1" applyFill="1" applyBorder="1"/>
    <xf numFmtId="0" fontId="2" fillId="0" borderId="9" xfId="0" applyFont="1" applyBorder="1"/>
    <xf numFmtId="0" fontId="2" fillId="0" borderId="11" xfId="0" applyFont="1" applyBorder="1"/>
    <xf numFmtId="0" fontId="2" fillId="0" borderId="19" xfId="0" applyFont="1" applyBorder="1"/>
    <xf numFmtId="9" fontId="2" fillId="0" borderId="20" xfId="1" applyFont="1" applyBorder="1"/>
    <xf numFmtId="9" fontId="2" fillId="0" borderId="20" xfId="0" applyNumberFormat="1" applyFont="1" applyBorder="1"/>
    <xf numFmtId="0" fontId="3" fillId="0" borderId="19" xfId="0" applyFont="1" applyBorder="1"/>
    <xf numFmtId="0" fontId="5" fillId="0" borderId="20" xfId="0" applyFont="1" applyBorder="1"/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2" fillId="0" borderId="20" xfId="0" applyFont="1" applyBorder="1"/>
    <xf numFmtId="9" fontId="2" fillId="0" borderId="20" xfId="0" applyNumberFormat="1" applyFont="1" applyBorder="1" applyAlignment="1">
      <alignment horizontal="center"/>
    </xf>
    <xf numFmtId="0" fontId="6" fillId="0" borderId="19" xfId="0" applyFont="1" applyBorder="1"/>
    <xf numFmtId="0" fontId="4" fillId="0" borderId="19" xfId="0" applyFont="1" applyBorder="1"/>
    <xf numFmtId="0" fontId="2" fillId="0" borderId="20" xfId="0" applyFont="1" applyBorder="1" applyAlignment="1">
      <alignment horizontal="right"/>
    </xf>
    <xf numFmtId="0" fontId="2" fillId="0" borderId="10" xfId="0" applyFont="1" applyBorder="1"/>
    <xf numFmtId="0" fontId="2" fillId="0" borderId="12" xfId="0" applyFont="1" applyBorder="1"/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43"/>
  <sheetViews>
    <sheetView tabSelected="1" zoomScaleNormal="100" workbookViewId="0">
      <selection activeCell="B47" sqref="B47"/>
    </sheetView>
  </sheetViews>
  <sheetFormatPr defaultRowHeight="12"/>
  <cols>
    <col min="1" max="1" width="22.140625" style="2" customWidth="1"/>
    <col min="2" max="3" width="5.7109375" style="1" customWidth="1"/>
    <col min="4" max="4" width="1.7109375" style="1" customWidth="1"/>
    <col min="5" max="6" width="5.7109375" style="1" customWidth="1"/>
    <col min="7" max="7" width="1.7109375" style="1" customWidth="1"/>
    <col min="8" max="9" width="5.7109375" style="1" customWidth="1"/>
    <col min="10" max="10" width="2" style="1" customWidth="1"/>
    <col min="11" max="12" width="5.7109375" style="1" customWidth="1"/>
    <col min="13" max="13" width="1.7109375" style="1" customWidth="1"/>
    <col min="14" max="15" width="5.7109375" style="1" customWidth="1"/>
    <col min="16" max="16" width="2" style="1" customWidth="1"/>
    <col min="17" max="18" width="5.7109375" style="1" customWidth="1"/>
    <col min="19" max="19" width="1.7109375" style="1" customWidth="1"/>
    <col min="20" max="21" width="5.7109375" style="1" customWidth="1"/>
    <col min="22" max="22" width="2" style="1" customWidth="1"/>
    <col min="23" max="24" width="5.7109375" style="1" customWidth="1"/>
    <col min="25" max="25" width="1.7109375" style="1" customWidth="1"/>
    <col min="26" max="27" width="5.7109375" style="1" customWidth="1"/>
    <col min="28" max="28" width="2" style="1" customWidth="1"/>
    <col min="29" max="30" width="5.7109375" style="1" customWidth="1"/>
    <col min="31" max="31" width="1.7109375" style="1" customWidth="1"/>
    <col min="32" max="32" width="5.7109375" style="1" customWidth="1"/>
    <col min="33" max="33" width="5.85546875" style="1" customWidth="1"/>
    <col min="34" max="34" width="2" style="1" customWidth="1"/>
    <col min="35" max="36" width="5.7109375" style="1" customWidth="1"/>
    <col min="37" max="16384" width="9.140625" style="1"/>
  </cols>
  <sheetData>
    <row r="1" spans="1:36" ht="12.95" customHeight="1">
      <c r="A1" s="68"/>
      <c r="B1" s="92" t="s">
        <v>23</v>
      </c>
      <c r="C1" s="86"/>
      <c r="D1" s="86"/>
      <c r="E1" s="86"/>
      <c r="F1" s="86"/>
      <c r="G1" s="50"/>
      <c r="H1" s="86" t="s">
        <v>23</v>
      </c>
      <c r="I1" s="86"/>
      <c r="J1" s="86"/>
      <c r="K1" s="86"/>
      <c r="L1" s="86"/>
      <c r="M1" s="50"/>
      <c r="N1" s="86" t="s">
        <v>10</v>
      </c>
      <c r="O1" s="86"/>
      <c r="P1" s="86"/>
      <c r="Q1" s="86"/>
      <c r="R1" s="86"/>
      <c r="S1" s="50"/>
      <c r="T1" s="86" t="s">
        <v>10</v>
      </c>
      <c r="U1" s="86"/>
      <c r="V1" s="86"/>
      <c r="W1" s="86"/>
      <c r="X1" s="86"/>
      <c r="Y1" s="9"/>
      <c r="Z1" s="86" t="s">
        <v>11</v>
      </c>
      <c r="AA1" s="86"/>
      <c r="AB1" s="86"/>
      <c r="AC1" s="86"/>
      <c r="AD1" s="87"/>
      <c r="AE1" s="9"/>
      <c r="AF1" s="86" t="s">
        <v>39</v>
      </c>
      <c r="AG1" s="86"/>
      <c r="AH1" s="86"/>
      <c r="AI1" s="86"/>
      <c r="AJ1" s="87"/>
    </row>
    <row r="2" spans="1:36" ht="12.95" customHeight="1">
      <c r="A2" s="56"/>
      <c r="B2" s="93" t="s">
        <v>24</v>
      </c>
      <c r="C2" s="88"/>
      <c r="D2" s="88"/>
      <c r="E2" s="88"/>
      <c r="F2" s="88"/>
      <c r="G2" s="3"/>
      <c r="H2" s="88" t="s">
        <v>25</v>
      </c>
      <c r="I2" s="88"/>
      <c r="J2" s="88"/>
      <c r="K2" s="88"/>
      <c r="L2" s="88"/>
      <c r="M2" s="3"/>
      <c r="N2" s="88" t="s">
        <v>24</v>
      </c>
      <c r="O2" s="88"/>
      <c r="P2" s="88"/>
      <c r="Q2" s="88"/>
      <c r="R2" s="88"/>
      <c r="S2" s="3"/>
      <c r="T2" s="88" t="s">
        <v>26</v>
      </c>
      <c r="U2" s="88"/>
      <c r="V2" s="88"/>
      <c r="W2" s="88"/>
      <c r="X2" s="88"/>
      <c r="Y2" s="12"/>
      <c r="Z2" s="88" t="s">
        <v>26</v>
      </c>
      <c r="AA2" s="88"/>
      <c r="AB2" s="88"/>
      <c r="AC2" s="88"/>
      <c r="AD2" s="89"/>
      <c r="AE2" s="12"/>
      <c r="AF2" s="88" t="s">
        <v>24</v>
      </c>
      <c r="AG2" s="88"/>
      <c r="AH2" s="88"/>
      <c r="AI2" s="88"/>
      <c r="AJ2" s="89"/>
    </row>
    <row r="3" spans="1:36">
      <c r="A3" s="69"/>
      <c r="B3" s="91">
        <v>2012</v>
      </c>
      <c r="C3" s="85"/>
      <c r="D3" s="72"/>
      <c r="E3" s="91">
        <v>2011</v>
      </c>
      <c r="F3" s="85"/>
      <c r="G3" s="7"/>
      <c r="H3" s="85">
        <v>2012</v>
      </c>
      <c r="I3" s="85"/>
      <c r="J3" s="29"/>
      <c r="K3" s="85">
        <v>2011</v>
      </c>
      <c r="L3" s="85"/>
      <c r="M3" s="7"/>
      <c r="N3" s="85">
        <v>2012</v>
      </c>
      <c r="O3" s="85"/>
      <c r="P3" s="29"/>
      <c r="Q3" s="85">
        <v>2011</v>
      </c>
      <c r="R3" s="85"/>
      <c r="S3" s="7"/>
      <c r="T3" s="85">
        <v>2012</v>
      </c>
      <c r="U3" s="85"/>
      <c r="V3" s="29"/>
      <c r="W3" s="85">
        <v>2011</v>
      </c>
      <c r="X3" s="85"/>
      <c r="Y3" s="8"/>
      <c r="Z3" s="85">
        <v>2012</v>
      </c>
      <c r="AA3" s="85"/>
      <c r="AB3" s="29"/>
      <c r="AC3" s="85">
        <v>2011</v>
      </c>
      <c r="AD3" s="90"/>
      <c r="AE3" s="8"/>
      <c r="AF3" s="85">
        <v>2012</v>
      </c>
      <c r="AG3" s="85"/>
      <c r="AH3" s="29"/>
      <c r="AI3" s="85">
        <v>2011</v>
      </c>
      <c r="AJ3" s="90"/>
    </row>
    <row r="4" spans="1:36" ht="12.95" customHeight="1">
      <c r="A4" s="68"/>
      <c r="B4" s="75" t="s">
        <v>20</v>
      </c>
      <c r="C4" s="70" t="s">
        <v>21</v>
      </c>
      <c r="D4" s="70"/>
      <c r="E4" s="75" t="s">
        <v>20</v>
      </c>
      <c r="F4" s="70" t="s">
        <v>21</v>
      </c>
      <c r="G4" s="50"/>
      <c r="H4" s="70" t="s">
        <v>20</v>
      </c>
      <c r="I4" s="70" t="s">
        <v>21</v>
      </c>
      <c r="J4" s="33"/>
      <c r="K4" s="70" t="s">
        <v>20</v>
      </c>
      <c r="L4" s="70" t="s">
        <v>21</v>
      </c>
      <c r="M4" s="50"/>
      <c r="N4" s="70"/>
      <c r="O4" s="70"/>
      <c r="P4" s="33"/>
      <c r="Q4" s="70"/>
      <c r="R4" s="70"/>
      <c r="S4" s="50"/>
      <c r="T4" s="70"/>
      <c r="U4" s="70"/>
      <c r="V4" s="33"/>
      <c r="W4" s="70"/>
      <c r="X4" s="70"/>
      <c r="Y4" s="9"/>
      <c r="Z4" s="70"/>
      <c r="AA4" s="70"/>
      <c r="AB4" s="33"/>
      <c r="AC4" s="70"/>
      <c r="AD4" s="71"/>
      <c r="AE4" s="9"/>
      <c r="AF4" s="79"/>
      <c r="AG4" s="79"/>
      <c r="AH4" s="33"/>
      <c r="AI4" s="79"/>
      <c r="AJ4" s="81"/>
    </row>
    <row r="5" spans="1:36">
      <c r="A5" s="40" t="s">
        <v>18</v>
      </c>
      <c r="B5" s="10"/>
      <c r="C5" s="49"/>
      <c r="D5" s="49"/>
      <c r="E5" s="10"/>
      <c r="F5" s="49"/>
      <c r="G5" s="50"/>
      <c r="H5" s="49"/>
      <c r="I5" s="49"/>
      <c r="J5" s="51"/>
      <c r="K5" s="49"/>
      <c r="L5" s="49"/>
      <c r="M5" s="50"/>
      <c r="N5" s="49"/>
      <c r="O5" s="49"/>
      <c r="P5" s="51"/>
      <c r="Q5" s="49"/>
      <c r="R5" s="49"/>
      <c r="S5" s="50"/>
      <c r="T5" s="49"/>
      <c r="U5" s="49"/>
      <c r="V5" s="51"/>
      <c r="W5" s="49"/>
      <c r="X5" s="49"/>
      <c r="Y5" s="50"/>
      <c r="Z5" s="49"/>
      <c r="AA5" s="49"/>
      <c r="AB5" s="51"/>
      <c r="AC5" s="49"/>
      <c r="AD5" s="52"/>
      <c r="AE5" s="50"/>
      <c r="AF5" s="49"/>
      <c r="AG5" s="49"/>
      <c r="AH5" s="51"/>
      <c r="AI5" s="49"/>
      <c r="AJ5" s="52"/>
    </row>
    <row r="6" spans="1:36">
      <c r="A6" s="53" t="s">
        <v>2</v>
      </c>
      <c r="B6" s="11">
        <v>1471</v>
      </c>
      <c r="C6" s="4">
        <f>+B6/$B$43</f>
        <v>0.57304246201791975</v>
      </c>
      <c r="D6" s="4"/>
      <c r="E6" s="11">
        <v>1388</v>
      </c>
      <c r="F6" s="4">
        <f>+E6/$E$43</f>
        <v>0.57402812241521917</v>
      </c>
      <c r="G6" s="3"/>
      <c r="H6" s="2">
        <v>56</v>
      </c>
      <c r="I6" s="27">
        <f>+H6/$H$43</f>
        <v>0.50450450450450446</v>
      </c>
      <c r="J6" s="31"/>
      <c r="K6" s="2">
        <v>84</v>
      </c>
      <c r="L6" s="27">
        <f>+K6/$K$43</f>
        <v>0.71794871794871795</v>
      </c>
      <c r="M6" s="3"/>
      <c r="N6" s="37">
        <v>415</v>
      </c>
      <c r="O6" s="4">
        <f>+N6/$N$43</f>
        <v>0.52332912988650693</v>
      </c>
      <c r="P6" s="31"/>
      <c r="Q6" s="37">
        <v>384</v>
      </c>
      <c r="R6" s="4">
        <f>+Q6/$Q$43</f>
        <v>0.50130548302872058</v>
      </c>
      <c r="S6" s="3"/>
      <c r="T6" s="37">
        <v>375</v>
      </c>
      <c r="U6" s="4">
        <f>+T6/$T$43</f>
        <v>0.41759465478841873</v>
      </c>
      <c r="V6" s="31"/>
      <c r="W6" s="37">
        <v>389</v>
      </c>
      <c r="X6" s="4">
        <f>+W6/$W$43</f>
        <v>0.43855693348365277</v>
      </c>
      <c r="Y6" s="3"/>
      <c r="Z6" s="2">
        <v>341</v>
      </c>
      <c r="AA6" s="4">
        <f>+Z6/$Z$43</f>
        <v>0.68888888888888888</v>
      </c>
      <c r="AB6" s="31"/>
      <c r="AC6" s="2">
        <v>327</v>
      </c>
      <c r="AD6" s="54">
        <f>+AC6/$AC$43</f>
        <v>0.70779220779220775</v>
      </c>
      <c r="AE6" s="3"/>
      <c r="AF6" s="2">
        <v>50</v>
      </c>
      <c r="AG6" s="4">
        <f>+AF6/$Z$43</f>
        <v>0.10101010101010101</v>
      </c>
      <c r="AH6" s="31"/>
      <c r="AI6" s="2">
        <v>82</v>
      </c>
      <c r="AJ6" s="54">
        <f>+AI6/$AC$43</f>
        <v>0.1774891774891775</v>
      </c>
    </row>
    <row r="7" spans="1:36">
      <c r="A7" s="53" t="s">
        <v>3</v>
      </c>
      <c r="B7" s="11">
        <v>1096</v>
      </c>
      <c r="C7" s="4">
        <f>+B7/$B$43</f>
        <v>0.42695753798208025</v>
      </c>
      <c r="D7" s="4"/>
      <c r="E7" s="11">
        <v>1030</v>
      </c>
      <c r="F7" s="4">
        <f>+E7/$E$43</f>
        <v>0.42597187758478083</v>
      </c>
      <c r="G7" s="3"/>
      <c r="H7" s="2">
        <v>41</v>
      </c>
      <c r="I7" s="27">
        <f>+H7/$H$43</f>
        <v>0.36936936936936937</v>
      </c>
      <c r="J7" s="31"/>
      <c r="K7" s="2">
        <v>33</v>
      </c>
      <c r="L7" s="27">
        <f>+K7/$K$43</f>
        <v>0.28205128205128205</v>
      </c>
      <c r="M7" s="3"/>
      <c r="N7" s="37">
        <v>378</v>
      </c>
      <c r="O7" s="4">
        <f>+N7/$N$43</f>
        <v>0.47667087011349307</v>
      </c>
      <c r="P7" s="31"/>
      <c r="Q7" s="37">
        <v>382</v>
      </c>
      <c r="R7" s="4">
        <f>+Q7/$Q$43</f>
        <v>0.49869451697127937</v>
      </c>
      <c r="S7" s="3"/>
      <c r="T7" s="37">
        <v>520</v>
      </c>
      <c r="U7" s="4">
        <f>+T7/$T$43</f>
        <v>0.57906458797327398</v>
      </c>
      <c r="V7" s="31"/>
      <c r="W7" s="37">
        <v>498</v>
      </c>
      <c r="X7" s="4">
        <f>+W7/$W$43</f>
        <v>0.56144306651634723</v>
      </c>
      <c r="Y7" s="3"/>
      <c r="Z7" s="2">
        <v>154</v>
      </c>
      <c r="AA7" s="4">
        <f>+Z7/$Z$43</f>
        <v>0.31111111111111112</v>
      </c>
      <c r="AB7" s="31"/>
      <c r="AC7" s="2">
        <v>135</v>
      </c>
      <c r="AD7" s="54">
        <f>+AC7/$AC$43</f>
        <v>0.29220779220779219</v>
      </c>
      <c r="AE7" s="3"/>
      <c r="AF7" s="2">
        <v>42</v>
      </c>
      <c r="AG7" s="4">
        <f>+AF7/$Z$43</f>
        <v>8.4848484848484854E-2</v>
      </c>
      <c r="AH7" s="31"/>
      <c r="AI7" s="2">
        <v>36</v>
      </c>
      <c r="AJ7" s="54">
        <f>+AI7/$AC$43</f>
        <v>7.792207792207792E-2</v>
      </c>
    </row>
    <row r="8" spans="1:36">
      <c r="A8" s="53"/>
      <c r="B8" s="11"/>
      <c r="C8" s="6"/>
      <c r="D8" s="6"/>
      <c r="E8" s="11"/>
      <c r="F8" s="6"/>
      <c r="G8" s="3"/>
      <c r="H8" s="2"/>
      <c r="I8" s="4"/>
      <c r="J8" s="30"/>
      <c r="K8" s="2"/>
      <c r="L8" s="4"/>
      <c r="M8" s="3"/>
      <c r="N8" s="2"/>
      <c r="O8" s="6"/>
      <c r="P8" s="30"/>
      <c r="Q8" s="2"/>
      <c r="R8" s="6"/>
      <c r="S8" s="3"/>
      <c r="T8" s="2"/>
      <c r="U8" s="2"/>
      <c r="V8" s="30"/>
      <c r="W8" s="2"/>
      <c r="X8" s="2"/>
      <c r="Y8" s="3"/>
      <c r="Z8" s="2"/>
      <c r="AA8" s="6"/>
      <c r="AB8" s="30"/>
      <c r="AC8" s="2"/>
      <c r="AD8" s="55"/>
      <c r="AE8" s="3"/>
      <c r="AF8" s="2"/>
      <c r="AG8" s="6"/>
      <c r="AH8" s="30"/>
      <c r="AI8" s="2"/>
      <c r="AJ8" s="55"/>
    </row>
    <row r="9" spans="1:36">
      <c r="A9" s="56" t="s">
        <v>37</v>
      </c>
      <c r="B9" s="24"/>
      <c r="C9" s="2"/>
      <c r="D9" s="2"/>
      <c r="E9" s="24"/>
      <c r="F9" s="2"/>
      <c r="G9" s="3"/>
      <c r="H9" s="28"/>
      <c r="I9" s="28"/>
      <c r="J9" s="34"/>
      <c r="K9" s="28"/>
      <c r="L9" s="28"/>
      <c r="M9" s="3"/>
      <c r="N9" s="28"/>
      <c r="O9" s="28"/>
      <c r="P9" s="34"/>
      <c r="Q9" s="28"/>
      <c r="R9" s="28"/>
      <c r="S9" s="3"/>
      <c r="T9" s="28"/>
      <c r="U9" s="28"/>
      <c r="V9" s="34"/>
      <c r="W9" s="28"/>
      <c r="X9" s="28"/>
      <c r="Y9" s="3"/>
      <c r="Z9" s="28"/>
      <c r="AA9" s="28"/>
      <c r="AB9" s="34"/>
      <c r="AC9" s="28"/>
      <c r="AD9" s="57"/>
      <c r="AE9" s="3"/>
      <c r="AF9" s="28"/>
      <c r="AG9" s="28"/>
      <c r="AH9" s="34"/>
      <c r="AI9" s="28"/>
      <c r="AJ9" s="57"/>
    </row>
    <row r="10" spans="1:36">
      <c r="A10" s="58" t="s">
        <v>4</v>
      </c>
      <c r="B10" s="18">
        <v>72</v>
      </c>
      <c r="C10" s="4">
        <f>+B10/$B$43</f>
        <v>2.8048305414881184E-2</v>
      </c>
      <c r="D10" s="4"/>
      <c r="E10" s="18">
        <v>59</v>
      </c>
      <c r="F10" s="4">
        <f t="shared" ref="F10:F18" si="0">+E10/$E$43</f>
        <v>2.4400330851943756E-2</v>
      </c>
      <c r="G10" s="3"/>
      <c r="H10" s="16" t="s">
        <v>27</v>
      </c>
      <c r="I10" s="16" t="s">
        <v>27</v>
      </c>
      <c r="J10" s="31"/>
      <c r="K10" s="16" t="s">
        <v>27</v>
      </c>
      <c r="L10" s="16" t="s">
        <v>27</v>
      </c>
      <c r="M10" s="3"/>
      <c r="N10" s="2">
        <v>94</v>
      </c>
      <c r="O10" s="4">
        <f t="shared" ref="O10:O18" si="1">+N10/$N$43</f>
        <v>0.11853720050441362</v>
      </c>
      <c r="P10" s="31"/>
      <c r="Q10" s="2">
        <v>83</v>
      </c>
      <c r="R10" s="4">
        <f t="shared" ref="R10:R13" si="2">+Q10/$Q$43</f>
        <v>0.10835509138381201</v>
      </c>
      <c r="S10" s="3"/>
      <c r="T10" s="37">
        <v>135</v>
      </c>
      <c r="U10" s="4">
        <f t="shared" ref="U10:U18" si="3">+T10/$T$43</f>
        <v>0.15033407572383073</v>
      </c>
      <c r="V10" s="31"/>
      <c r="W10" s="37">
        <v>107</v>
      </c>
      <c r="X10" s="4">
        <f t="shared" ref="X10:X18" si="4">+W10/$W$43</f>
        <v>0.12063134160090191</v>
      </c>
      <c r="Y10" s="13"/>
      <c r="Z10" s="2">
        <v>35</v>
      </c>
      <c r="AA10" s="4">
        <f t="shared" ref="AA10:AA18" si="5">+Z10/$Z$43</f>
        <v>7.0707070707070704E-2</v>
      </c>
      <c r="AB10" s="31"/>
      <c r="AC10" s="2">
        <v>41</v>
      </c>
      <c r="AD10" s="54">
        <f t="shared" ref="AD10:AD18" si="6">+AC10/$AC$43</f>
        <v>8.8744588744588751E-2</v>
      </c>
      <c r="AE10" s="13"/>
      <c r="AF10" s="2">
        <v>5</v>
      </c>
      <c r="AG10" s="4">
        <f t="shared" ref="AG10:AG16" si="7">+AF10/$Z$43</f>
        <v>1.0101010101010102E-2</v>
      </c>
      <c r="AH10" s="31"/>
      <c r="AI10" s="16" t="s">
        <v>27</v>
      </c>
      <c r="AJ10" s="59" t="s">
        <v>27</v>
      </c>
    </row>
    <row r="11" spans="1:36">
      <c r="A11" s="58" t="s">
        <v>5</v>
      </c>
      <c r="B11" s="18">
        <v>13</v>
      </c>
      <c r="C11" s="4">
        <f t="shared" ref="C11:C18" si="8">+B11/$B$43</f>
        <v>5.0642773665757696E-3</v>
      </c>
      <c r="D11" s="4"/>
      <c r="E11" s="18">
        <v>16</v>
      </c>
      <c r="F11" s="4">
        <f t="shared" si="0"/>
        <v>6.6170388751033912E-3</v>
      </c>
      <c r="G11" s="3"/>
      <c r="H11" s="2">
        <v>0</v>
      </c>
      <c r="I11" s="27">
        <f t="shared" ref="I11:I18" si="9">+H11/$H$43</f>
        <v>0</v>
      </c>
      <c r="J11" s="31"/>
      <c r="K11" s="2">
        <v>0</v>
      </c>
      <c r="L11" s="27">
        <f t="shared" ref="L11:L18" si="10">+K11/$K$43</f>
        <v>0</v>
      </c>
      <c r="M11" s="3"/>
      <c r="N11" s="37">
        <v>7</v>
      </c>
      <c r="O11" s="4">
        <f t="shared" si="1"/>
        <v>8.8272383354350576E-3</v>
      </c>
      <c r="P11" s="31"/>
      <c r="Q11" s="37">
        <v>9</v>
      </c>
      <c r="R11" s="4">
        <f t="shared" si="2"/>
        <v>1.1749347258485639E-2</v>
      </c>
      <c r="S11" s="3"/>
      <c r="T11" s="37">
        <v>5</v>
      </c>
      <c r="U11" s="4">
        <f t="shared" si="3"/>
        <v>5.5679287305122494E-3</v>
      </c>
      <c r="V11" s="31"/>
      <c r="W11" s="37">
        <v>6</v>
      </c>
      <c r="X11" s="4">
        <f t="shared" si="4"/>
        <v>6.7643742953776773E-3</v>
      </c>
      <c r="Y11" s="13"/>
      <c r="Z11" s="17">
        <v>6</v>
      </c>
      <c r="AA11" s="4">
        <f t="shared" si="5"/>
        <v>1.2121212121212121E-2</v>
      </c>
      <c r="AB11" s="31"/>
      <c r="AC11" s="16">
        <v>10</v>
      </c>
      <c r="AD11" s="54">
        <f t="shared" si="6"/>
        <v>2.1645021645021644E-2</v>
      </c>
      <c r="AE11" s="13"/>
      <c r="AF11" s="17">
        <v>0</v>
      </c>
      <c r="AG11" s="4">
        <f t="shared" si="7"/>
        <v>0</v>
      </c>
      <c r="AH11" s="31"/>
      <c r="AI11" s="17">
        <v>0</v>
      </c>
      <c r="AJ11" s="54">
        <f t="shared" ref="AJ11:AJ17" si="11">+AI11/$AC$43</f>
        <v>0</v>
      </c>
    </row>
    <row r="12" spans="1:36">
      <c r="A12" s="60" t="s">
        <v>6</v>
      </c>
      <c r="B12" s="18">
        <v>115</v>
      </c>
      <c r="C12" s="4">
        <f t="shared" si="8"/>
        <v>4.4799376704324115E-2</v>
      </c>
      <c r="D12" s="4"/>
      <c r="E12" s="18">
        <v>90</v>
      </c>
      <c r="F12" s="4">
        <f t="shared" si="0"/>
        <v>3.7220843672456573E-2</v>
      </c>
      <c r="G12" s="3"/>
      <c r="H12" s="83" t="s">
        <v>27</v>
      </c>
      <c r="I12" s="83" t="s">
        <v>27</v>
      </c>
      <c r="J12" s="31"/>
      <c r="K12" s="2">
        <v>9</v>
      </c>
      <c r="L12" s="27">
        <f t="shared" si="10"/>
        <v>7.6923076923076927E-2</v>
      </c>
      <c r="M12" s="3"/>
      <c r="N12" s="37">
        <v>36</v>
      </c>
      <c r="O12" s="4">
        <f t="shared" si="1"/>
        <v>4.5397225725094581E-2</v>
      </c>
      <c r="P12" s="31"/>
      <c r="Q12" s="37">
        <v>28</v>
      </c>
      <c r="R12" s="4">
        <f t="shared" si="2"/>
        <v>3.6553524804177548E-2</v>
      </c>
      <c r="S12" s="3"/>
      <c r="T12" s="37">
        <v>91</v>
      </c>
      <c r="U12" s="4">
        <f t="shared" si="3"/>
        <v>0.10133630289532294</v>
      </c>
      <c r="V12" s="31"/>
      <c r="W12" s="37">
        <v>77</v>
      </c>
      <c r="X12" s="4">
        <f t="shared" si="4"/>
        <v>8.6809470124013535E-2</v>
      </c>
      <c r="Y12" s="13"/>
      <c r="Z12" s="2">
        <v>13</v>
      </c>
      <c r="AA12" s="4">
        <f t="shared" si="5"/>
        <v>2.6262626262626262E-2</v>
      </c>
      <c r="AB12" s="31"/>
      <c r="AC12" s="2">
        <v>23</v>
      </c>
      <c r="AD12" s="54">
        <f t="shared" si="6"/>
        <v>4.9783549783549784E-2</v>
      </c>
      <c r="AE12" s="13"/>
      <c r="AF12" s="16" t="s">
        <v>27</v>
      </c>
      <c r="AG12" s="16" t="s">
        <v>27</v>
      </c>
      <c r="AH12" s="31"/>
      <c r="AI12" s="16" t="s">
        <v>27</v>
      </c>
      <c r="AJ12" s="59" t="s">
        <v>27</v>
      </c>
    </row>
    <row r="13" spans="1:36">
      <c r="A13" s="58" t="s">
        <v>7</v>
      </c>
      <c r="B13" s="18">
        <v>566</v>
      </c>
      <c r="C13" s="4">
        <f t="shared" si="8"/>
        <v>0.22049084534476043</v>
      </c>
      <c r="D13" s="4"/>
      <c r="E13" s="18">
        <v>445</v>
      </c>
      <c r="F13" s="4">
        <f t="shared" si="0"/>
        <v>0.18403639371381306</v>
      </c>
      <c r="G13" s="3"/>
      <c r="H13" s="2">
        <v>12</v>
      </c>
      <c r="I13" s="27">
        <f t="shared" si="9"/>
        <v>0.10810810810810811</v>
      </c>
      <c r="J13" s="31"/>
      <c r="K13" s="2">
        <v>19</v>
      </c>
      <c r="L13" s="27">
        <f t="shared" si="10"/>
        <v>0.1623931623931624</v>
      </c>
      <c r="M13" s="3"/>
      <c r="N13" s="37">
        <v>266</v>
      </c>
      <c r="O13" s="4">
        <f t="shared" si="1"/>
        <v>0.33543505674653218</v>
      </c>
      <c r="P13" s="31"/>
      <c r="Q13" s="37">
        <v>157</v>
      </c>
      <c r="R13" s="4">
        <f t="shared" si="2"/>
        <v>0.20496083550913838</v>
      </c>
      <c r="S13" s="3"/>
      <c r="T13" s="37">
        <v>242</v>
      </c>
      <c r="U13" s="4">
        <f t="shared" si="3"/>
        <v>0.26948775055679286</v>
      </c>
      <c r="V13" s="31"/>
      <c r="W13" s="37">
        <v>167</v>
      </c>
      <c r="X13" s="4">
        <f t="shared" si="4"/>
        <v>0.1882750845546787</v>
      </c>
      <c r="Y13" s="13"/>
      <c r="Z13" s="2">
        <v>175</v>
      </c>
      <c r="AA13" s="4">
        <f t="shared" si="5"/>
        <v>0.35353535353535354</v>
      </c>
      <c r="AB13" s="31"/>
      <c r="AC13" s="2">
        <v>65</v>
      </c>
      <c r="AD13" s="54">
        <f t="shared" si="6"/>
        <v>0.1406926406926407</v>
      </c>
      <c r="AE13" s="13"/>
      <c r="AF13" s="2">
        <v>12</v>
      </c>
      <c r="AG13" s="4">
        <f t="shared" si="7"/>
        <v>2.4242424242424242E-2</v>
      </c>
      <c r="AH13" s="31"/>
      <c r="AI13" s="2">
        <v>5</v>
      </c>
      <c r="AJ13" s="54">
        <f t="shared" si="11"/>
        <v>1.0822510822510822E-2</v>
      </c>
    </row>
    <row r="14" spans="1:36">
      <c r="A14" s="58" t="s">
        <v>34</v>
      </c>
      <c r="B14" s="18">
        <v>86</v>
      </c>
      <c r="C14" s="4">
        <f t="shared" si="8"/>
        <v>3.3502142578885862E-2</v>
      </c>
      <c r="D14" s="4"/>
      <c r="E14" s="18">
        <v>57</v>
      </c>
      <c r="F14" s="4">
        <f t="shared" si="0"/>
        <v>2.3573200992555832E-2</v>
      </c>
      <c r="G14" s="3"/>
      <c r="H14" s="83" t="s">
        <v>27</v>
      </c>
      <c r="I14" s="83" t="s">
        <v>27</v>
      </c>
      <c r="J14" s="31"/>
      <c r="K14" s="2">
        <v>0</v>
      </c>
      <c r="L14" s="27">
        <f t="shared" si="10"/>
        <v>0</v>
      </c>
      <c r="M14" s="3"/>
      <c r="N14" s="16" t="s">
        <v>27</v>
      </c>
      <c r="O14" s="16" t="s">
        <v>27</v>
      </c>
      <c r="P14" s="31"/>
      <c r="Q14" s="16" t="s">
        <v>27</v>
      </c>
      <c r="R14" s="16" t="s">
        <v>27</v>
      </c>
      <c r="S14" s="3"/>
      <c r="T14" s="17">
        <v>7</v>
      </c>
      <c r="U14" s="4">
        <f t="shared" si="3"/>
        <v>7.7951002227171495E-3</v>
      </c>
      <c r="V14" s="31"/>
      <c r="W14" s="17">
        <v>9</v>
      </c>
      <c r="X14" s="4">
        <f t="shared" si="4"/>
        <v>1.0146561443066516E-2</v>
      </c>
      <c r="Y14" s="13"/>
      <c r="Z14" s="2">
        <v>5</v>
      </c>
      <c r="AA14" s="4">
        <f t="shared" si="5"/>
        <v>1.0101010101010102E-2</v>
      </c>
      <c r="AB14" s="31"/>
      <c r="AC14" s="2">
        <v>15</v>
      </c>
      <c r="AD14" s="54">
        <f t="shared" si="6"/>
        <v>3.2467532467532464E-2</v>
      </c>
      <c r="AE14" s="13"/>
      <c r="AF14" s="2">
        <v>0</v>
      </c>
      <c r="AG14" s="4">
        <f t="shared" si="7"/>
        <v>0</v>
      </c>
      <c r="AH14" s="31"/>
      <c r="AI14" s="2">
        <v>0</v>
      </c>
      <c r="AJ14" s="54">
        <f t="shared" si="11"/>
        <v>0</v>
      </c>
    </row>
    <row r="15" spans="1:36">
      <c r="A15" s="58" t="s">
        <v>8</v>
      </c>
      <c r="B15" s="18">
        <v>10</v>
      </c>
      <c r="C15" s="4">
        <f t="shared" si="8"/>
        <v>3.8955979742890533E-3</v>
      </c>
      <c r="D15" s="4"/>
      <c r="E15" s="18">
        <v>15</v>
      </c>
      <c r="F15" s="4">
        <f t="shared" si="0"/>
        <v>6.2034739454094297E-3</v>
      </c>
      <c r="G15" s="3"/>
      <c r="H15" s="2">
        <v>0</v>
      </c>
      <c r="I15" s="27">
        <f t="shared" si="9"/>
        <v>0</v>
      </c>
      <c r="J15" s="31"/>
      <c r="K15" s="2">
        <v>0</v>
      </c>
      <c r="L15" s="27">
        <f t="shared" si="10"/>
        <v>0</v>
      </c>
      <c r="M15" s="3"/>
      <c r="N15" s="37">
        <v>11</v>
      </c>
      <c r="O15" s="4">
        <f t="shared" si="1"/>
        <v>1.3871374527112233E-2</v>
      </c>
      <c r="P15" s="31"/>
      <c r="Q15" s="37">
        <v>10</v>
      </c>
      <c r="R15" s="4">
        <f t="shared" ref="R15:R18" si="12">+Q15/$Q$43</f>
        <v>1.3054830287206266E-2</v>
      </c>
      <c r="S15" s="3"/>
      <c r="T15" s="37">
        <v>6</v>
      </c>
      <c r="U15" s="4">
        <f t="shared" si="3"/>
        <v>6.6815144766146995E-3</v>
      </c>
      <c r="V15" s="31"/>
      <c r="W15" s="37">
        <v>13</v>
      </c>
      <c r="X15" s="4">
        <f t="shared" si="4"/>
        <v>1.4656144306651634E-2</v>
      </c>
      <c r="Y15" s="13"/>
      <c r="Z15" s="2">
        <v>0</v>
      </c>
      <c r="AA15" s="4">
        <f t="shared" si="5"/>
        <v>0</v>
      </c>
      <c r="AB15" s="31"/>
      <c r="AC15" s="2">
        <v>2</v>
      </c>
      <c r="AD15" s="54">
        <f t="shared" si="6"/>
        <v>4.329004329004329E-3</v>
      </c>
      <c r="AE15" s="13"/>
      <c r="AF15" s="2">
        <v>0</v>
      </c>
      <c r="AG15" s="4">
        <f t="shared" si="7"/>
        <v>0</v>
      </c>
      <c r="AH15" s="31"/>
      <c r="AI15" s="2">
        <v>0</v>
      </c>
      <c r="AJ15" s="54">
        <f t="shared" si="11"/>
        <v>0</v>
      </c>
    </row>
    <row r="16" spans="1:36">
      <c r="A16" s="58" t="s">
        <v>9</v>
      </c>
      <c r="B16" s="18">
        <v>1363</v>
      </c>
      <c r="C16" s="4">
        <f t="shared" si="8"/>
        <v>0.53097000389559801</v>
      </c>
      <c r="D16" s="4"/>
      <c r="E16" s="18">
        <v>1306</v>
      </c>
      <c r="F16" s="4">
        <f t="shared" si="0"/>
        <v>0.5401157981803143</v>
      </c>
      <c r="G16" s="3"/>
      <c r="H16" s="2">
        <v>47</v>
      </c>
      <c r="I16" s="27">
        <f t="shared" si="9"/>
        <v>0.42342342342342343</v>
      </c>
      <c r="J16" s="31"/>
      <c r="K16" s="2">
        <v>52</v>
      </c>
      <c r="L16" s="27">
        <f t="shared" si="10"/>
        <v>0.44444444444444442</v>
      </c>
      <c r="M16" s="3"/>
      <c r="N16" s="37">
        <v>277</v>
      </c>
      <c r="O16" s="4">
        <f t="shared" si="1"/>
        <v>0.34930643127364441</v>
      </c>
      <c r="P16" s="31"/>
      <c r="Q16" s="37">
        <v>288</v>
      </c>
      <c r="R16" s="4">
        <f t="shared" si="12"/>
        <v>0.37597911227154046</v>
      </c>
      <c r="S16" s="3"/>
      <c r="T16" s="37">
        <v>316</v>
      </c>
      <c r="U16" s="4">
        <f t="shared" si="3"/>
        <v>0.35189309576837419</v>
      </c>
      <c r="V16" s="31"/>
      <c r="W16" s="37">
        <v>319</v>
      </c>
      <c r="X16" s="4">
        <f t="shared" si="4"/>
        <v>0.35963923337091319</v>
      </c>
      <c r="Y16" s="13"/>
      <c r="Z16" s="2">
        <v>227</v>
      </c>
      <c r="AA16" s="4">
        <f t="shared" si="5"/>
        <v>0.4585858585858586</v>
      </c>
      <c r="AB16" s="31"/>
      <c r="AC16" s="2">
        <v>202</v>
      </c>
      <c r="AD16" s="54">
        <f t="shared" si="6"/>
        <v>0.43722943722943725</v>
      </c>
      <c r="AE16" s="13"/>
      <c r="AF16" s="2">
        <v>20</v>
      </c>
      <c r="AG16" s="4">
        <f t="shared" si="7"/>
        <v>4.0404040404040407E-2</v>
      </c>
      <c r="AH16" s="31"/>
      <c r="AI16" s="2">
        <v>6</v>
      </c>
      <c r="AJ16" s="54">
        <f t="shared" si="11"/>
        <v>1.2987012987012988E-2</v>
      </c>
    </row>
    <row r="17" spans="1:36">
      <c r="A17" s="58" t="s">
        <v>38</v>
      </c>
      <c r="B17" s="18">
        <v>20</v>
      </c>
      <c r="C17" s="4">
        <f t="shared" si="8"/>
        <v>7.7911959485781066E-3</v>
      </c>
      <c r="D17" s="4"/>
      <c r="E17" s="18">
        <v>14</v>
      </c>
      <c r="F17" s="4">
        <f t="shared" si="0"/>
        <v>5.7899090157154673E-3</v>
      </c>
      <c r="G17" s="3"/>
      <c r="H17" s="2">
        <v>10</v>
      </c>
      <c r="I17" s="27">
        <f t="shared" si="9"/>
        <v>9.0090090090090086E-2</v>
      </c>
      <c r="J17" s="31"/>
      <c r="K17" s="2">
        <v>9</v>
      </c>
      <c r="L17" s="27">
        <f t="shared" si="10"/>
        <v>7.6923076923076927E-2</v>
      </c>
      <c r="M17" s="3"/>
      <c r="N17" s="16" t="s">
        <v>27</v>
      </c>
      <c r="O17" s="16" t="s">
        <v>27</v>
      </c>
      <c r="P17" s="31"/>
      <c r="Q17" s="37">
        <v>1</v>
      </c>
      <c r="R17" s="4">
        <f t="shared" si="12"/>
        <v>1.3054830287206266E-3</v>
      </c>
      <c r="S17" s="3"/>
      <c r="T17" s="37">
        <v>22</v>
      </c>
      <c r="U17" s="4">
        <f t="shared" si="3"/>
        <v>2.4498886414253896E-2</v>
      </c>
      <c r="V17" s="31"/>
      <c r="W17" s="37">
        <v>12</v>
      </c>
      <c r="X17" s="4">
        <f t="shared" si="4"/>
        <v>1.3528748590755355E-2</v>
      </c>
      <c r="Y17" s="13"/>
      <c r="Z17" s="16" t="s">
        <v>27</v>
      </c>
      <c r="AA17" s="16" t="s">
        <v>27</v>
      </c>
      <c r="AB17" s="31"/>
      <c r="AC17" s="2">
        <v>0</v>
      </c>
      <c r="AD17" s="54">
        <f t="shared" si="6"/>
        <v>0</v>
      </c>
      <c r="AE17" s="13"/>
      <c r="AF17" s="17">
        <v>0</v>
      </c>
      <c r="AG17" s="4">
        <f t="shared" ref="AG17" si="13">+AF17/$Z$43</f>
        <v>0</v>
      </c>
      <c r="AH17" s="31"/>
      <c r="AI17" s="2">
        <v>0</v>
      </c>
      <c r="AJ17" s="54">
        <f t="shared" si="11"/>
        <v>0</v>
      </c>
    </row>
    <row r="18" spans="1:36">
      <c r="A18" s="58" t="s">
        <v>33</v>
      </c>
      <c r="B18" s="18">
        <v>322</v>
      </c>
      <c r="C18" s="4">
        <f t="shared" si="8"/>
        <v>0.12543825477210752</v>
      </c>
      <c r="D18" s="4"/>
      <c r="E18" s="18">
        <v>416</v>
      </c>
      <c r="F18" s="4">
        <f t="shared" si="0"/>
        <v>0.17204301075268819</v>
      </c>
      <c r="G18" s="3"/>
      <c r="H18" s="2">
        <v>33</v>
      </c>
      <c r="I18" s="27">
        <f t="shared" si="9"/>
        <v>0.29729729729729731</v>
      </c>
      <c r="J18" s="31"/>
      <c r="K18" s="2">
        <v>25</v>
      </c>
      <c r="L18" s="27">
        <f t="shared" si="10"/>
        <v>0.21367521367521367</v>
      </c>
      <c r="M18" s="3"/>
      <c r="N18" s="37">
        <v>97</v>
      </c>
      <c r="O18" s="4">
        <f t="shared" si="1"/>
        <v>0.12232030264817149</v>
      </c>
      <c r="P18" s="31"/>
      <c r="Q18" s="37">
        <v>189</v>
      </c>
      <c r="R18" s="4">
        <f t="shared" si="12"/>
        <v>0.24673629242819844</v>
      </c>
      <c r="S18" s="3"/>
      <c r="T18" s="37">
        <v>74</v>
      </c>
      <c r="U18" s="4">
        <f t="shared" si="3"/>
        <v>8.2405345211581285E-2</v>
      </c>
      <c r="V18" s="31"/>
      <c r="W18" s="37">
        <v>178</v>
      </c>
      <c r="X18" s="4">
        <f t="shared" si="4"/>
        <v>0.20067643742953778</v>
      </c>
      <c r="Y18" s="13"/>
      <c r="Z18" s="2">
        <v>33</v>
      </c>
      <c r="AA18" s="4">
        <f t="shared" si="5"/>
        <v>6.6666666666666666E-2</v>
      </c>
      <c r="AB18" s="31"/>
      <c r="AC18" s="2">
        <v>104</v>
      </c>
      <c r="AD18" s="54">
        <f t="shared" si="6"/>
        <v>0.22510822510822512</v>
      </c>
      <c r="AE18" s="13"/>
      <c r="AF18" s="2">
        <v>51</v>
      </c>
      <c r="AG18" s="4">
        <f>+AF18/$AF$43</f>
        <v>0.55434782608695654</v>
      </c>
      <c r="AH18" s="31"/>
      <c r="AI18" s="2">
        <v>100</v>
      </c>
      <c r="AJ18" s="54">
        <f>+AI18/$AI$43</f>
        <v>0.84745762711864403</v>
      </c>
    </row>
    <row r="19" spans="1:36">
      <c r="A19" s="61"/>
      <c r="B19" s="20"/>
      <c r="C19" s="5"/>
      <c r="D19" s="5"/>
      <c r="E19" s="20"/>
      <c r="F19" s="5"/>
      <c r="G19" s="3"/>
      <c r="H19" s="2"/>
      <c r="I19" s="4"/>
      <c r="J19" s="30"/>
      <c r="K19" s="2"/>
      <c r="L19" s="4"/>
      <c r="M19" s="3"/>
      <c r="N19" s="2"/>
      <c r="O19" s="4"/>
      <c r="P19" s="30"/>
      <c r="Q19" s="2"/>
      <c r="R19" s="4"/>
      <c r="S19" s="3"/>
      <c r="T19" s="2"/>
      <c r="U19" s="4"/>
      <c r="V19" s="30"/>
      <c r="W19" s="2"/>
      <c r="X19" s="4"/>
      <c r="Y19" s="3"/>
      <c r="Z19" s="2"/>
      <c r="AA19" s="6"/>
      <c r="AB19" s="30"/>
      <c r="AC19" s="2"/>
      <c r="AD19" s="55"/>
      <c r="AE19" s="3"/>
      <c r="AF19" s="2"/>
      <c r="AG19" s="6"/>
      <c r="AH19" s="30"/>
      <c r="AI19" s="2"/>
      <c r="AJ19" s="55"/>
    </row>
    <row r="20" spans="1:36">
      <c r="A20" s="62" t="s">
        <v>17</v>
      </c>
      <c r="B20" s="11"/>
      <c r="C20" s="2"/>
      <c r="D20" s="2"/>
      <c r="E20" s="11"/>
      <c r="F20" s="2"/>
      <c r="G20" s="3"/>
      <c r="H20" s="2"/>
      <c r="I20" s="2"/>
      <c r="J20" s="30"/>
      <c r="K20" s="2"/>
      <c r="L20" s="2"/>
      <c r="M20" s="3"/>
      <c r="N20" s="14"/>
      <c r="O20" s="2"/>
      <c r="P20" s="30"/>
      <c r="Q20" s="14"/>
      <c r="R20" s="2"/>
      <c r="S20" s="3"/>
      <c r="T20" s="2"/>
      <c r="U20" s="2"/>
      <c r="V20" s="30"/>
      <c r="W20" s="2"/>
      <c r="X20" s="2"/>
      <c r="Y20" s="3"/>
      <c r="Z20" s="2"/>
      <c r="AA20" s="2"/>
      <c r="AB20" s="30"/>
      <c r="AC20" s="2"/>
      <c r="AD20" s="63"/>
      <c r="AE20" s="3"/>
      <c r="AF20" s="2"/>
      <c r="AG20" s="2"/>
      <c r="AH20" s="30"/>
      <c r="AI20" s="2"/>
      <c r="AJ20" s="63"/>
    </row>
    <row r="21" spans="1:36">
      <c r="A21" s="58" t="s">
        <v>32</v>
      </c>
      <c r="B21" s="35">
        <v>1301</v>
      </c>
      <c r="C21" s="4">
        <f t="shared" ref="C21:C24" si="14">+B21/$B$43</f>
        <v>0.50681729645500584</v>
      </c>
      <c r="D21" s="4"/>
      <c r="E21" s="35">
        <v>1180</v>
      </c>
      <c r="F21" s="4">
        <f t="shared" ref="F21:F25" si="15">+E21/$E$43</f>
        <v>0.4880066170388751</v>
      </c>
      <c r="G21" s="3"/>
      <c r="H21" s="17">
        <v>0</v>
      </c>
      <c r="I21" s="27">
        <f t="shared" ref="I21:I26" si="16">+H21/$H$43</f>
        <v>0</v>
      </c>
      <c r="J21" s="32"/>
      <c r="K21" s="17">
        <v>0</v>
      </c>
      <c r="L21" s="27">
        <f t="shared" ref="L21:L26" si="17">+K21/$K$43</f>
        <v>0</v>
      </c>
      <c r="M21" s="19"/>
      <c r="N21" s="17">
        <v>0</v>
      </c>
      <c r="O21" s="4">
        <f t="shared" ref="O21" si="18">+N21/$N$43</f>
        <v>0</v>
      </c>
      <c r="P21" s="32"/>
      <c r="Q21" s="17">
        <v>0</v>
      </c>
      <c r="R21" s="4">
        <f t="shared" ref="R21:R28" si="19">+Q21/$Q$43</f>
        <v>0</v>
      </c>
      <c r="S21" s="19"/>
      <c r="T21" s="17">
        <v>0</v>
      </c>
      <c r="U21" s="4">
        <f t="shared" ref="U21:U28" si="20">+T21/$T$43</f>
        <v>0</v>
      </c>
      <c r="V21" s="32"/>
      <c r="W21" s="17">
        <v>0</v>
      </c>
      <c r="X21" s="4">
        <f>+W21/$W$43</f>
        <v>0</v>
      </c>
      <c r="Y21" s="19"/>
      <c r="Z21" s="17">
        <v>0</v>
      </c>
      <c r="AA21" s="4">
        <f t="shared" ref="AA21:AA27" si="21">+Z21/$Z$43</f>
        <v>0</v>
      </c>
      <c r="AB21" s="32"/>
      <c r="AC21" s="17">
        <v>0</v>
      </c>
      <c r="AD21" s="54">
        <f t="shared" ref="AD21:AD27" si="22">+AC21/$AC$43</f>
        <v>0</v>
      </c>
      <c r="AE21" s="19"/>
      <c r="AF21" s="17">
        <v>0</v>
      </c>
      <c r="AG21" s="4">
        <f t="shared" ref="AG21" si="23">+AF21/$Z$43</f>
        <v>0</v>
      </c>
      <c r="AH21" s="32"/>
      <c r="AI21" s="17">
        <v>0</v>
      </c>
      <c r="AJ21" s="54">
        <f t="shared" ref="AJ21:AJ27" si="24">+AI21/$Z$43</f>
        <v>0</v>
      </c>
    </row>
    <row r="22" spans="1:36">
      <c r="A22" s="58" t="s">
        <v>12</v>
      </c>
      <c r="B22" s="35">
        <v>1174</v>
      </c>
      <c r="C22" s="4">
        <f t="shared" si="14"/>
        <v>0.45734320218153485</v>
      </c>
      <c r="D22" s="4"/>
      <c r="E22" s="35">
        <v>1130</v>
      </c>
      <c r="F22" s="4">
        <f t="shared" si="15"/>
        <v>0.46732837055417703</v>
      </c>
      <c r="G22" s="3"/>
      <c r="H22" s="37">
        <v>11</v>
      </c>
      <c r="I22" s="27">
        <f t="shared" si="16"/>
        <v>9.90990990990991E-2</v>
      </c>
      <c r="J22" s="30"/>
      <c r="K22" s="37">
        <f>4+13</f>
        <v>17</v>
      </c>
      <c r="L22" s="27">
        <f t="shared" si="17"/>
        <v>0.14529914529914531</v>
      </c>
      <c r="M22" s="3"/>
      <c r="N22" s="39">
        <v>28</v>
      </c>
      <c r="O22" s="4">
        <f t="shared" ref="O22:O28" si="25">+N22/$N$43</f>
        <v>3.530895334174023E-2</v>
      </c>
      <c r="P22" s="30"/>
      <c r="Q22" s="39">
        <v>18</v>
      </c>
      <c r="R22" s="4">
        <f t="shared" si="19"/>
        <v>2.3498694516971279E-2</v>
      </c>
      <c r="S22" s="3"/>
      <c r="T22" s="17">
        <v>9</v>
      </c>
      <c r="U22" s="4">
        <f t="shared" si="20"/>
        <v>1.002227171492205E-2</v>
      </c>
      <c r="V22" s="30"/>
      <c r="W22" s="16" t="s">
        <v>27</v>
      </c>
      <c r="X22" s="16" t="s">
        <v>27</v>
      </c>
      <c r="Y22" s="3"/>
      <c r="Z22" s="37">
        <v>30</v>
      </c>
      <c r="AA22" s="4">
        <f t="shared" si="21"/>
        <v>6.0606060606060608E-2</v>
      </c>
      <c r="AB22" s="30"/>
      <c r="AC22" s="37">
        <v>18</v>
      </c>
      <c r="AD22" s="54">
        <f t="shared" si="22"/>
        <v>3.896103896103896E-2</v>
      </c>
      <c r="AE22" s="3"/>
      <c r="AF22" s="17">
        <v>0</v>
      </c>
      <c r="AG22" s="4">
        <f t="shared" ref="AG22:AG27" si="26">+AF22/$Z$43</f>
        <v>0</v>
      </c>
      <c r="AH22" s="30"/>
      <c r="AI22" s="17">
        <v>0</v>
      </c>
      <c r="AJ22" s="54">
        <f t="shared" si="24"/>
        <v>0</v>
      </c>
    </row>
    <row r="23" spans="1:36">
      <c r="A23" s="58" t="s">
        <v>13</v>
      </c>
      <c r="B23" s="35">
        <v>61</v>
      </c>
      <c r="C23" s="4">
        <f t="shared" si="14"/>
        <v>2.3763147643163226E-2</v>
      </c>
      <c r="D23" s="4"/>
      <c r="E23" s="35">
        <v>66</v>
      </c>
      <c r="F23" s="4">
        <f t="shared" si="15"/>
        <v>2.729528535980149E-2</v>
      </c>
      <c r="G23" s="3"/>
      <c r="H23" s="37">
        <v>33</v>
      </c>
      <c r="I23" s="27">
        <f t="shared" si="16"/>
        <v>0.29729729729729731</v>
      </c>
      <c r="J23" s="30"/>
      <c r="K23" s="37">
        <v>31</v>
      </c>
      <c r="L23" s="27">
        <f t="shared" si="17"/>
        <v>0.26495726495726496</v>
      </c>
      <c r="M23" s="3"/>
      <c r="N23" s="39">
        <v>78</v>
      </c>
      <c r="O23" s="4">
        <f t="shared" si="25"/>
        <v>9.8360655737704916E-2</v>
      </c>
      <c r="P23" s="30"/>
      <c r="Q23" s="39">
        <v>75</v>
      </c>
      <c r="R23" s="4">
        <f t="shared" si="19"/>
        <v>9.7911227154047001E-2</v>
      </c>
      <c r="S23" s="3"/>
      <c r="T23" s="37">
        <v>99</v>
      </c>
      <c r="U23" s="4">
        <f t="shared" si="20"/>
        <v>0.11024498886414254</v>
      </c>
      <c r="V23" s="30"/>
      <c r="W23" s="37">
        <v>79</v>
      </c>
      <c r="X23" s="4">
        <f t="shared" ref="X23:X28" si="27">+W23/$W$43</f>
        <v>8.9064261555806087E-2</v>
      </c>
      <c r="Y23" s="3"/>
      <c r="Z23" s="37">
        <v>133</v>
      </c>
      <c r="AA23" s="4">
        <f t="shared" si="21"/>
        <v>0.2686868686868687</v>
      </c>
      <c r="AB23" s="30"/>
      <c r="AC23" s="37">
        <v>105</v>
      </c>
      <c r="AD23" s="54">
        <f t="shared" si="22"/>
        <v>0.22727272727272727</v>
      </c>
      <c r="AE23" s="3"/>
      <c r="AF23" s="17">
        <v>0</v>
      </c>
      <c r="AG23" s="4">
        <f t="shared" si="26"/>
        <v>0</v>
      </c>
      <c r="AH23" s="30"/>
      <c r="AI23" s="17">
        <v>0</v>
      </c>
      <c r="AJ23" s="54">
        <f t="shared" si="24"/>
        <v>0</v>
      </c>
    </row>
    <row r="24" spans="1:36">
      <c r="A24" s="58" t="s">
        <v>30</v>
      </c>
      <c r="B24" s="35">
        <v>16</v>
      </c>
      <c r="C24" s="4">
        <f t="shared" si="14"/>
        <v>6.2329567588624854E-3</v>
      </c>
      <c r="D24" s="4"/>
      <c r="E24" s="35">
        <v>24</v>
      </c>
      <c r="F24" s="4">
        <f t="shared" si="15"/>
        <v>9.9255583126550868E-3</v>
      </c>
      <c r="G24" s="3"/>
      <c r="H24" s="37">
        <v>29</v>
      </c>
      <c r="I24" s="27">
        <f t="shared" si="16"/>
        <v>0.26126126126126126</v>
      </c>
      <c r="J24" s="30"/>
      <c r="K24" s="37">
        <v>29</v>
      </c>
      <c r="L24" s="27">
        <f t="shared" si="17"/>
        <v>0.24786324786324787</v>
      </c>
      <c r="M24" s="3"/>
      <c r="N24" s="39">
        <v>175</v>
      </c>
      <c r="O24" s="4">
        <f t="shared" si="25"/>
        <v>0.22068095838587642</v>
      </c>
      <c r="P24" s="30"/>
      <c r="Q24" s="39">
        <v>166</v>
      </c>
      <c r="R24" s="4">
        <f t="shared" si="19"/>
        <v>0.21671018276762402</v>
      </c>
      <c r="S24" s="3"/>
      <c r="T24" s="37">
        <v>233</v>
      </c>
      <c r="U24" s="4">
        <f t="shared" si="20"/>
        <v>0.25946547884187082</v>
      </c>
      <c r="V24" s="30"/>
      <c r="W24" s="37">
        <v>233</v>
      </c>
      <c r="X24" s="4">
        <f t="shared" si="27"/>
        <v>0.26268320180383314</v>
      </c>
      <c r="Y24" s="3"/>
      <c r="Z24" s="37">
        <v>137</v>
      </c>
      <c r="AA24" s="4">
        <f t="shared" si="21"/>
        <v>0.27676767676767677</v>
      </c>
      <c r="AB24" s="30"/>
      <c r="AC24" s="37">
        <v>130</v>
      </c>
      <c r="AD24" s="54">
        <f t="shared" si="22"/>
        <v>0.2813852813852814</v>
      </c>
      <c r="AE24" s="3"/>
      <c r="AF24" s="17">
        <v>0</v>
      </c>
      <c r="AG24" s="4">
        <f t="shared" si="26"/>
        <v>0</v>
      </c>
      <c r="AH24" s="30"/>
      <c r="AI24" s="17">
        <v>0</v>
      </c>
      <c r="AJ24" s="54">
        <f t="shared" si="24"/>
        <v>0</v>
      </c>
    </row>
    <row r="25" spans="1:36">
      <c r="A25" s="58" t="s">
        <v>14</v>
      </c>
      <c r="B25" s="35">
        <v>9</v>
      </c>
      <c r="C25" s="4">
        <v>0.01</v>
      </c>
      <c r="D25" s="4"/>
      <c r="E25" s="35">
        <v>13</v>
      </c>
      <c r="F25" s="4">
        <f t="shared" si="15"/>
        <v>5.3763440860215058E-3</v>
      </c>
      <c r="G25" s="3"/>
      <c r="H25" s="37">
        <v>9</v>
      </c>
      <c r="I25" s="27">
        <f t="shared" si="16"/>
        <v>8.1081081081081086E-2</v>
      </c>
      <c r="J25" s="30"/>
      <c r="K25" s="37">
        <v>11</v>
      </c>
      <c r="L25" s="27">
        <f t="shared" si="17"/>
        <v>9.4017094017094016E-2</v>
      </c>
      <c r="M25" s="3"/>
      <c r="N25" s="39">
        <v>260</v>
      </c>
      <c r="O25" s="4">
        <f t="shared" si="25"/>
        <v>0.32786885245901637</v>
      </c>
      <c r="P25" s="30"/>
      <c r="Q25" s="39">
        <v>245</v>
      </c>
      <c r="R25" s="4">
        <f t="shared" si="19"/>
        <v>0.31984334203655351</v>
      </c>
      <c r="S25" s="3"/>
      <c r="T25" s="37">
        <v>324</v>
      </c>
      <c r="U25" s="4">
        <f t="shared" si="20"/>
        <v>0.36080178173719374</v>
      </c>
      <c r="V25" s="30"/>
      <c r="W25" s="37">
        <v>332</v>
      </c>
      <c r="X25" s="4">
        <f t="shared" si="27"/>
        <v>0.37429537767756482</v>
      </c>
      <c r="Y25" s="3"/>
      <c r="Z25" s="37">
        <v>111</v>
      </c>
      <c r="AA25" s="4">
        <f t="shared" si="21"/>
        <v>0.22424242424242424</v>
      </c>
      <c r="AB25" s="30"/>
      <c r="AC25" s="37">
        <v>111</v>
      </c>
      <c r="AD25" s="54">
        <f t="shared" si="22"/>
        <v>0.24025974025974026</v>
      </c>
      <c r="AE25" s="3"/>
      <c r="AF25" s="17">
        <v>0</v>
      </c>
      <c r="AG25" s="4">
        <f t="shared" si="26"/>
        <v>0</v>
      </c>
      <c r="AH25" s="30"/>
      <c r="AI25" s="17">
        <v>0</v>
      </c>
      <c r="AJ25" s="54">
        <f t="shared" si="24"/>
        <v>0</v>
      </c>
    </row>
    <row r="26" spans="1:36">
      <c r="A26" s="58" t="s">
        <v>15</v>
      </c>
      <c r="B26" s="35">
        <v>5</v>
      </c>
      <c r="C26" s="4">
        <v>0.01</v>
      </c>
      <c r="D26" s="27"/>
      <c r="E26" s="27" t="s">
        <v>27</v>
      </c>
      <c r="F26" s="27" t="s">
        <v>27</v>
      </c>
      <c r="G26" s="3"/>
      <c r="H26" s="37">
        <v>14</v>
      </c>
      <c r="I26" s="27">
        <f t="shared" si="16"/>
        <v>0.12612612612612611</v>
      </c>
      <c r="J26" s="30"/>
      <c r="K26" s="37">
        <v>9</v>
      </c>
      <c r="L26" s="27">
        <f t="shared" si="17"/>
        <v>7.6923076923076927E-2</v>
      </c>
      <c r="M26" s="3"/>
      <c r="N26" s="39">
        <v>232</v>
      </c>
      <c r="O26" s="4">
        <f t="shared" si="25"/>
        <v>0.29255989911727615</v>
      </c>
      <c r="P26" s="30"/>
      <c r="Q26" s="39">
        <v>238</v>
      </c>
      <c r="R26" s="4">
        <f t="shared" si="19"/>
        <v>0.31070496083550914</v>
      </c>
      <c r="S26" s="3"/>
      <c r="T26" s="37">
        <v>205</v>
      </c>
      <c r="U26" s="4">
        <f t="shared" si="20"/>
        <v>0.22828507795100222</v>
      </c>
      <c r="V26" s="30"/>
      <c r="W26" s="37">
        <f>187+42</f>
        <v>229</v>
      </c>
      <c r="X26" s="4">
        <f t="shared" si="27"/>
        <v>0.25817361894024804</v>
      </c>
      <c r="Y26" s="3"/>
      <c r="Z26" s="37">
        <v>71</v>
      </c>
      <c r="AA26" s="4">
        <f t="shared" si="21"/>
        <v>0.14343434343434344</v>
      </c>
      <c r="AB26" s="30"/>
      <c r="AC26" s="37">
        <v>87</v>
      </c>
      <c r="AD26" s="54">
        <f t="shared" si="22"/>
        <v>0.18831168831168832</v>
      </c>
      <c r="AE26" s="3"/>
      <c r="AF26" s="17">
        <v>0</v>
      </c>
      <c r="AG26" s="4">
        <f t="shared" si="26"/>
        <v>0</v>
      </c>
      <c r="AH26" s="30"/>
      <c r="AI26" s="17">
        <v>0</v>
      </c>
      <c r="AJ26" s="54">
        <f t="shared" si="24"/>
        <v>0</v>
      </c>
    </row>
    <row r="27" spans="1:36">
      <c r="A27" s="58" t="s">
        <v>31</v>
      </c>
      <c r="B27" s="82" t="s">
        <v>27</v>
      </c>
      <c r="C27" s="27" t="s">
        <v>27</v>
      </c>
      <c r="D27" s="4"/>
      <c r="E27" s="36">
        <v>0</v>
      </c>
      <c r="F27" s="4">
        <f>+E27/$E$43</f>
        <v>0</v>
      </c>
      <c r="G27" s="3"/>
      <c r="H27" s="27" t="s">
        <v>27</v>
      </c>
      <c r="I27" s="27" t="s">
        <v>27</v>
      </c>
      <c r="J27" s="30"/>
      <c r="K27" s="27" t="s">
        <v>27</v>
      </c>
      <c r="L27" s="27" t="s">
        <v>27</v>
      </c>
      <c r="M27" s="3"/>
      <c r="N27" s="39">
        <v>15</v>
      </c>
      <c r="O27" s="4">
        <f t="shared" si="25"/>
        <v>1.8915510718789406E-2</v>
      </c>
      <c r="P27" s="30"/>
      <c r="Q27" s="39">
        <v>24</v>
      </c>
      <c r="R27" s="4">
        <f t="shared" si="19"/>
        <v>3.1331592689295036E-2</v>
      </c>
      <c r="S27" s="3"/>
      <c r="T27" s="37">
        <v>11</v>
      </c>
      <c r="U27" s="4">
        <f t="shared" si="20"/>
        <v>1.2249443207126948E-2</v>
      </c>
      <c r="V27" s="30"/>
      <c r="W27" s="37">
        <v>11</v>
      </c>
      <c r="X27" s="4">
        <f t="shared" si="27"/>
        <v>1.2401352874859075E-2</v>
      </c>
      <c r="Y27" s="3"/>
      <c r="Z27" s="37">
        <v>11</v>
      </c>
      <c r="AA27" s="4">
        <f t="shared" si="21"/>
        <v>2.2222222222222223E-2</v>
      </c>
      <c r="AB27" s="30"/>
      <c r="AC27" s="37">
        <v>10</v>
      </c>
      <c r="AD27" s="54">
        <f t="shared" si="22"/>
        <v>2.1645021645021644E-2</v>
      </c>
      <c r="AE27" s="3"/>
      <c r="AF27" s="17">
        <v>0</v>
      </c>
      <c r="AG27" s="4">
        <f t="shared" si="26"/>
        <v>0</v>
      </c>
      <c r="AH27" s="30"/>
      <c r="AI27" s="17">
        <v>0</v>
      </c>
      <c r="AJ27" s="54">
        <f t="shared" si="24"/>
        <v>0</v>
      </c>
    </row>
    <row r="28" spans="1:36">
      <c r="A28" s="58" t="s">
        <v>16</v>
      </c>
      <c r="B28" s="36">
        <v>0</v>
      </c>
      <c r="C28" s="4">
        <f t="shared" ref="C28" si="28">+B28/$B$43</f>
        <v>0</v>
      </c>
      <c r="D28" s="27"/>
      <c r="E28" s="25" t="s">
        <v>27</v>
      </c>
      <c r="F28" s="25" t="s">
        <v>27</v>
      </c>
      <c r="G28" s="3"/>
      <c r="H28" s="37">
        <v>13</v>
      </c>
      <c r="I28" s="27">
        <f>+H28/$H$43</f>
        <v>0.11711711711711711</v>
      </c>
      <c r="J28" s="30"/>
      <c r="K28" s="37">
        <v>18</v>
      </c>
      <c r="L28" s="27">
        <f>+K28/$K$43</f>
        <v>0.15384615384615385</v>
      </c>
      <c r="M28" s="3"/>
      <c r="N28" s="17">
        <v>5</v>
      </c>
      <c r="O28" s="4">
        <f t="shared" si="25"/>
        <v>6.3051702395964691E-3</v>
      </c>
      <c r="P28" s="30"/>
      <c r="Q28" s="17">
        <v>0</v>
      </c>
      <c r="R28" s="4">
        <f t="shared" si="19"/>
        <v>0</v>
      </c>
      <c r="S28" s="3"/>
      <c r="T28" s="2">
        <v>17</v>
      </c>
      <c r="U28" s="4">
        <f t="shared" si="20"/>
        <v>1.8930957683741648E-2</v>
      </c>
      <c r="V28" s="30"/>
      <c r="W28" s="2">
        <v>0</v>
      </c>
      <c r="X28" s="4">
        <f t="shared" si="27"/>
        <v>0</v>
      </c>
      <c r="Y28" s="3"/>
      <c r="Z28" s="16" t="s">
        <v>27</v>
      </c>
      <c r="AA28" s="16" t="s">
        <v>27</v>
      </c>
      <c r="AB28" s="30"/>
      <c r="AC28" s="16" t="s">
        <v>27</v>
      </c>
      <c r="AD28" s="59" t="s">
        <v>27</v>
      </c>
      <c r="AE28" s="3"/>
      <c r="AF28" s="16">
        <v>92</v>
      </c>
      <c r="AG28" s="4">
        <f>+AF28/$AF$43</f>
        <v>1</v>
      </c>
      <c r="AH28" s="30"/>
      <c r="AI28" s="16">
        <v>118</v>
      </c>
      <c r="AJ28" s="54">
        <f>+AI28/$AI$43</f>
        <v>1</v>
      </c>
    </row>
    <row r="29" spans="1:36">
      <c r="A29" s="58"/>
      <c r="B29" s="11"/>
      <c r="C29" s="6"/>
      <c r="D29" s="6"/>
      <c r="E29" s="11"/>
      <c r="F29" s="6"/>
      <c r="G29" s="3"/>
      <c r="H29" s="37"/>
      <c r="I29" s="6"/>
      <c r="J29" s="30"/>
      <c r="K29" s="37"/>
      <c r="L29" s="6"/>
      <c r="M29" s="3"/>
      <c r="N29" s="2"/>
      <c r="O29" s="6"/>
      <c r="P29" s="30"/>
      <c r="Q29" s="2"/>
      <c r="R29" s="6"/>
      <c r="S29" s="3"/>
      <c r="T29" s="2"/>
      <c r="U29" s="6"/>
      <c r="V29" s="30"/>
      <c r="W29" s="2"/>
      <c r="X29" s="6"/>
      <c r="Y29" s="3"/>
      <c r="Z29" s="16"/>
      <c r="AA29" s="21"/>
      <c r="AB29" s="30"/>
      <c r="AC29" s="16"/>
      <c r="AD29" s="64"/>
      <c r="AE29" s="3"/>
      <c r="AF29" s="16"/>
      <c r="AG29" s="21"/>
      <c r="AH29" s="30"/>
      <c r="AI29" s="16"/>
      <c r="AJ29" s="64"/>
    </row>
    <row r="30" spans="1:36">
      <c r="A30" s="56" t="s">
        <v>29</v>
      </c>
      <c r="B30" s="11"/>
      <c r="C30" s="2"/>
      <c r="D30" s="2"/>
      <c r="E30" s="11"/>
      <c r="F30" s="2"/>
      <c r="G30" s="3"/>
      <c r="H30" s="2"/>
      <c r="I30" s="2"/>
      <c r="J30" s="30"/>
      <c r="K30" s="2"/>
      <c r="L30" s="2"/>
      <c r="M30" s="3"/>
      <c r="N30" s="2"/>
      <c r="O30" s="2"/>
      <c r="P30" s="30"/>
      <c r="Q30" s="2"/>
      <c r="R30" s="2"/>
      <c r="S30" s="3"/>
      <c r="T30" s="16"/>
      <c r="U30" s="16"/>
      <c r="V30" s="30"/>
      <c r="W30" s="16"/>
      <c r="X30" s="16"/>
      <c r="Y30" s="3"/>
      <c r="Z30" s="16"/>
      <c r="AA30" s="16"/>
      <c r="AB30" s="30"/>
      <c r="AC30" s="16"/>
      <c r="AD30" s="59"/>
      <c r="AE30" s="3"/>
      <c r="AF30" s="16"/>
      <c r="AG30" s="16"/>
      <c r="AH30" s="30"/>
      <c r="AI30" s="16"/>
      <c r="AJ30" s="59"/>
    </row>
    <row r="31" spans="1:36">
      <c r="A31" s="53" t="s">
        <v>0</v>
      </c>
      <c r="B31" s="11">
        <v>1926</v>
      </c>
      <c r="C31" s="4">
        <f>+B31/$B$43</f>
        <v>0.75029216984807168</v>
      </c>
      <c r="D31" s="4"/>
      <c r="E31" s="11">
        <v>1783</v>
      </c>
      <c r="F31" s="4">
        <f t="shared" ref="F31:F34" si="29">+E31/$E$43</f>
        <v>0.73738626964433418</v>
      </c>
      <c r="G31" s="3"/>
      <c r="H31" s="38">
        <v>89</v>
      </c>
      <c r="I31" s="27">
        <f t="shared" ref="I31" si="30">+H31/$H$43</f>
        <v>0.80180180180180183</v>
      </c>
      <c r="J31" s="30"/>
      <c r="K31" s="38">
        <v>99</v>
      </c>
      <c r="L31" s="27">
        <f t="shared" ref="L31:L35" si="31">+K31/$K$43</f>
        <v>0.84615384615384615</v>
      </c>
      <c r="M31" s="3"/>
      <c r="N31" s="2">
        <v>790</v>
      </c>
      <c r="O31" s="4">
        <f>+N31/$N$43</f>
        <v>0.99621689785624212</v>
      </c>
      <c r="P31" s="30"/>
      <c r="Q31" s="2">
        <v>763</v>
      </c>
      <c r="R31" s="4">
        <f>+Q31/$Q$43</f>
        <v>0.99608355091383816</v>
      </c>
      <c r="S31" s="3"/>
      <c r="T31" s="2">
        <v>870</v>
      </c>
      <c r="U31" s="4">
        <f>+T31/$T$43</f>
        <v>0.9688195991091314</v>
      </c>
      <c r="V31" s="30"/>
      <c r="W31" s="2">
        <v>879</v>
      </c>
      <c r="X31" s="4">
        <f t="shared" ref="X31:X35" si="32">+W31/$W$43</f>
        <v>0.99098083427282979</v>
      </c>
      <c r="Y31" s="3"/>
      <c r="Z31" s="37">
        <v>188</v>
      </c>
      <c r="AA31" s="4">
        <f t="shared" ref="AA31" si="33">+Z31/$Z$43</f>
        <v>0.3797979797979798</v>
      </c>
      <c r="AB31" s="30"/>
      <c r="AC31" s="37">
        <v>458</v>
      </c>
      <c r="AD31" s="54">
        <f>+AC31/$AC$43</f>
        <v>0.9913419913419913</v>
      </c>
      <c r="AE31" s="3"/>
      <c r="AF31" s="37">
        <v>91</v>
      </c>
      <c r="AG31" s="4">
        <f>+AF31/$AF$43</f>
        <v>0.98913043478260865</v>
      </c>
      <c r="AH31" s="30"/>
      <c r="AI31" s="37">
        <v>118</v>
      </c>
      <c r="AJ31" s="54">
        <f>+AI31/$AI$43</f>
        <v>1</v>
      </c>
    </row>
    <row r="32" spans="1:36">
      <c r="A32" s="53" t="s">
        <v>28</v>
      </c>
      <c r="B32" s="11">
        <v>328</v>
      </c>
      <c r="C32" s="4">
        <f t="shared" ref="C32:C34" si="34">+B32/$B$43</f>
        <v>0.12777561355668096</v>
      </c>
      <c r="D32" s="4"/>
      <c r="E32" s="11">
        <v>313</v>
      </c>
      <c r="F32" s="4">
        <f t="shared" si="29"/>
        <v>0.12944582299421009</v>
      </c>
      <c r="G32" s="3"/>
      <c r="H32" s="27" t="s">
        <v>27</v>
      </c>
      <c r="I32" s="27" t="s">
        <v>27</v>
      </c>
      <c r="J32" s="30"/>
      <c r="K32" s="38">
        <v>2</v>
      </c>
      <c r="L32" s="27">
        <f t="shared" si="31"/>
        <v>1.7094017094017096E-2</v>
      </c>
      <c r="M32" s="3"/>
      <c r="N32" s="16" t="s">
        <v>27</v>
      </c>
      <c r="O32" s="16" t="s">
        <v>27</v>
      </c>
      <c r="P32" s="30"/>
      <c r="Q32" s="16" t="s">
        <v>27</v>
      </c>
      <c r="R32" s="16" t="s">
        <v>27</v>
      </c>
      <c r="S32" s="3"/>
      <c r="T32" s="16" t="s">
        <v>27</v>
      </c>
      <c r="U32" s="16" t="s">
        <v>27</v>
      </c>
      <c r="V32" s="30"/>
      <c r="W32" s="17">
        <v>4</v>
      </c>
      <c r="X32" s="4">
        <f t="shared" si="32"/>
        <v>4.5095828635851182E-3</v>
      </c>
      <c r="Y32" s="3"/>
      <c r="Z32" s="16" t="s">
        <v>27</v>
      </c>
      <c r="AA32" s="16" t="s">
        <v>27</v>
      </c>
      <c r="AB32" s="30"/>
      <c r="AC32" s="16" t="s">
        <v>27</v>
      </c>
      <c r="AD32" s="59" t="s">
        <v>27</v>
      </c>
      <c r="AE32" s="3"/>
      <c r="AF32" s="17">
        <v>0</v>
      </c>
      <c r="AG32" s="4">
        <f t="shared" ref="AG32:AG34" si="35">+AF32/$AC$43</f>
        <v>0</v>
      </c>
      <c r="AH32" s="30"/>
      <c r="AI32" s="17">
        <v>0</v>
      </c>
      <c r="AJ32" s="54">
        <f t="shared" ref="AJ32:AJ34" si="36">+AI32/$AC$43</f>
        <v>0</v>
      </c>
    </row>
    <row r="33" spans="1:36">
      <c r="A33" s="53" t="s">
        <v>1</v>
      </c>
      <c r="B33" s="11">
        <f>2567-1926-328-21-6</f>
        <v>286</v>
      </c>
      <c r="C33" s="4">
        <f t="shared" si="34"/>
        <v>0.11141410206466693</v>
      </c>
      <c r="D33" s="4"/>
      <c r="E33" s="11">
        <v>298</v>
      </c>
      <c r="F33" s="4">
        <f t="shared" si="29"/>
        <v>0.12324234904880066</v>
      </c>
      <c r="G33" s="3"/>
      <c r="H33" s="38">
        <v>10</v>
      </c>
      <c r="I33" s="27">
        <f>+H33/$H$43</f>
        <v>9.0090090090090086E-2</v>
      </c>
      <c r="J33" s="30"/>
      <c r="K33" s="38">
        <v>12</v>
      </c>
      <c r="L33" s="27">
        <f t="shared" si="31"/>
        <v>0.10256410256410256</v>
      </c>
      <c r="M33" s="3"/>
      <c r="N33" s="16" t="s">
        <v>27</v>
      </c>
      <c r="O33" s="16" t="s">
        <v>27</v>
      </c>
      <c r="P33" s="30"/>
      <c r="Q33" s="16" t="s">
        <v>27</v>
      </c>
      <c r="R33" s="16" t="s">
        <v>27</v>
      </c>
      <c r="S33" s="3"/>
      <c r="T33" s="16" t="s">
        <v>27</v>
      </c>
      <c r="U33" s="16" t="s">
        <v>27</v>
      </c>
      <c r="V33" s="30"/>
      <c r="W33" s="17">
        <v>4</v>
      </c>
      <c r="X33" s="4">
        <f t="shared" si="32"/>
        <v>4.5095828635851182E-3</v>
      </c>
      <c r="Y33" s="3"/>
      <c r="Z33" s="16" t="s">
        <v>27</v>
      </c>
      <c r="AA33" s="16" t="s">
        <v>27</v>
      </c>
      <c r="AB33" s="30"/>
      <c r="AC33" s="16" t="s">
        <v>27</v>
      </c>
      <c r="AD33" s="59" t="s">
        <v>27</v>
      </c>
      <c r="AE33" s="3"/>
      <c r="AF33" s="17">
        <v>0</v>
      </c>
      <c r="AG33" s="4">
        <f t="shared" si="35"/>
        <v>0</v>
      </c>
      <c r="AH33" s="30"/>
      <c r="AI33" s="17">
        <v>0</v>
      </c>
      <c r="AJ33" s="54">
        <f t="shared" si="36"/>
        <v>0</v>
      </c>
    </row>
    <row r="34" spans="1:36">
      <c r="A34" s="53" t="s">
        <v>19</v>
      </c>
      <c r="B34" s="11">
        <v>21</v>
      </c>
      <c r="C34" s="4">
        <f t="shared" si="34"/>
        <v>8.1807557460070127E-3</v>
      </c>
      <c r="D34" s="4"/>
      <c r="E34" s="11">
        <v>20</v>
      </c>
      <c r="F34" s="4">
        <f t="shared" si="29"/>
        <v>8.271298593879239E-3</v>
      </c>
      <c r="G34" s="3"/>
      <c r="H34" s="38">
        <v>10</v>
      </c>
      <c r="I34" s="27">
        <f t="shared" ref="I34:I35" si="37">+H34/$H$43</f>
        <v>9.0090090090090086E-2</v>
      </c>
      <c r="J34" s="30"/>
      <c r="K34" s="38">
        <v>4</v>
      </c>
      <c r="L34" s="27">
        <f t="shared" si="31"/>
        <v>3.4188034188034191E-2</v>
      </c>
      <c r="M34" s="3"/>
      <c r="N34" s="16" t="s">
        <v>27</v>
      </c>
      <c r="O34" s="16" t="s">
        <v>27</v>
      </c>
      <c r="P34" s="30"/>
      <c r="Q34" s="16" t="s">
        <v>27</v>
      </c>
      <c r="R34" s="16" t="s">
        <v>27</v>
      </c>
      <c r="S34" s="3"/>
      <c r="T34" s="17">
        <v>22</v>
      </c>
      <c r="U34" s="4">
        <f t="shared" ref="U34:U35" si="38">+T34/$T$43</f>
        <v>2.4498886414253896E-2</v>
      </c>
      <c r="V34" s="30"/>
      <c r="W34" s="17">
        <v>0</v>
      </c>
      <c r="X34" s="4">
        <f t="shared" si="32"/>
        <v>0</v>
      </c>
      <c r="Y34" s="3"/>
      <c r="Z34" s="16" t="s">
        <v>27</v>
      </c>
      <c r="AA34" s="16" t="s">
        <v>27</v>
      </c>
      <c r="AB34" s="30"/>
      <c r="AC34" s="16" t="s">
        <v>27</v>
      </c>
      <c r="AD34" s="59" t="s">
        <v>27</v>
      </c>
      <c r="AE34" s="3"/>
      <c r="AF34" s="17">
        <v>0</v>
      </c>
      <c r="AG34" s="4">
        <f t="shared" si="35"/>
        <v>0</v>
      </c>
      <c r="AH34" s="30"/>
      <c r="AI34" s="17">
        <v>0</v>
      </c>
      <c r="AJ34" s="54">
        <f t="shared" si="36"/>
        <v>0</v>
      </c>
    </row>
    <row r="35" spans="1:36">
      <c r="A35" s="65" t="s">
        <v>16</v>
      </c>
      <c r="B35" s="11">
        <v>6</v>
      </c>
      <c r="C35" s="4">
        <v>0.01</v>
      </c>
      <c r="D35" s="27"/>
      <c r="E35" s="27" t="s">
        <v>27</v>
      </c>
      <c r="F35" s="27" t="s">
        <v>27</v>
      </c>
      <c r="G35" s="3"/>
      <c r="H35" s="38">
        <v>0</v>
      </c>
      <c r="I35" s="27">
        <f t="shared" si="37"/>
        <v>0</v>
      </c>
      <c r="J35" s="30"/>
      <c r="K35" s="38">
        <v>0</v>
      </c>
      <c r="L35" s="27">
        <f t="shared" si="31"/>
        <v>0</v>
      </c>
      <c r="M35" s="3"/>
      <c r="N35" s="16" t="s">
        <v>27</v>
      </c>
      <c r="O35" s="16" t="s">
        <v>27</v>
      </c>
      <c r="P35" s="30"/>
      <c r="Q35" s="16" t="s">
        <v>27</v>
      </c>
      <c r="R35" s="16" t="s">
        <v>27</v>
      </c>
      <c r="S35" s="3"/>
      <c r="T35" s="17">
        <v>0</v>
      </c>
      <c r="U35" s="4">
        <f t="shared" si="38"/>
        <v>0</v>
      </c>
      <c r="V35" s="30"/>
      <c r="W35" s="17">
        <v>0</v>
      </c>
      <c r="X35" s="4">
        <f t="shared" si="32"/>
        <v>0</v>
      </c>
      <c r="Y35" s="3"/>
      <c r="Z35" s="17">
        <v>0</v>
      </c>
      <c r="AA35" s="4">
        <f t="shared" ref="AA35" si="39">+Z35/$AC$43</f>
        <v>0</v>
      </c>
      <c r="AB35" s="30"/>
      <c r="AC35" s="16" t="s">
        <v>27</v>
      </c>
      <c r="AD35" s="59" t="s">
        <v>27</v>
      </c>
      <c r="AE35" s="3"/>
      <c r="AF35" s="83" t="s">
        <v>27</v>
      </c>
      <c r="AG35" s="84" t="s">
        <v>27</v>
      </c>
      <c r="AH35" s="30"/>
      <c r="AI35" s="17">
        <v>0</v>
      </c>
      <c r="AJ35" s="54">
        <f t="shared" ref="AJ35" si="40">+AI35/$AC$43</f>
        <v>0</v>
      </c>
    </row>
    <row r="36" spans="1:36">
      <c r="A36" s="66"/>
      <c r="B36" s="26"/>
      <c r="C36" s="21"/>
      <c r="D36" s="21"/>
      <c r="E36" s="26"/>
      <c r="F36" s="21"/>
      <c r="G36" s="3"/>
      <c r="H36" s="17"/>
      <c r="I36" s="22"/>
      <c r="J36" s="30"/>
      <c r="K36" s="17"/>
      <c r="L36" s="22"/>
      <c r="M36" s="3"/>
      <c r="N36" s="2"/>
      <c r="O36" s="15"/>
      <c r="P36" s="30"/>
      <c r="Q36" s="2"/>
      <c r="R36" s="15"/>
      <c r="S36" s="3"/>
      <c r="T36" s="2"/>
      <c r="U36" s="23"/>
      <c r="V36" s="30"/>
      <c r="W36" s="2"/>
      <c r="X36" s="23"/>
      <c r="Y36" s="3"/>
      <c r="Z36" s="17"/>
      <c r="AA36" s="17"/>
      <c r="AB36" s="30"/>
      <c r="AC36" s="17"/>
      <c r="AD36" s="67"/>
      <c r="AE36" s="3"/>
      <c r="AF36" s="17"/>
      <c r="AG36" s="17"/>
      <c r="AH36" s="30"/>
      <c r="AI36" s="17"/>
      <c r="AJ36" s="67"/>
    </row>
    <row r="37" spans="1:36">
      <c r="A37" s="56" t="s">
        <v>35</v>
      </c>
      <c r="B37" s="11">
        <v>886</v>
      </c>
      <c r="C37" s="4">
        <f t="shared" ref="C37" si="41">+B37/$B$43</f>
        <v>0.34514998052201012</v>
      </c>
      <c r="D37" s="4"/>
      <c r="E37" s="11">
        <v>823</v>
      </c>
      <c r="F37" s="4">
        <f>+E37/$E$43</f>
        <v>0.34036393713813068</v>
      </c>
      <c r="G37" s="3"/>
      <c r="H37" s="16" t="s">
        <v>27</v>
      </c>
      <c r="I37" s="16" t="s">
        <v>27</v>
      </c>
      <c r="J37" s="32"/>
      <c r="K37" s="16" t="s">
        <v>27</v>
      </c>
      <c r="L37" s="16" t="s">
        <v>27</v>
      </c>
      <c r="M37" s="3"/>
      <c r="N37" s="2">
        <v>72</v>
      </c>
      <c r="O37" s="4">
        <f t="shared" ref="O37" si="42">+N37/$N$43</f>
        <v>9.0794451450189162E-2</v>
      </c>
      <c r="P37" s="30"/>
      <c r="Q37" s="2">
        <v>149</v>
      </c>
      <c r="R37" s="4">
        <f>+Q37/$Q$43</f>
        <v>0.19451697127937337</v>
      </c>
      <c r="S37" s="3"/>
      <c r="T37" s="16" t="s">
        <v>27</v>
      </c>
      <c r="U37" s="16" t="s">
        <v>27</v>
      </c>
      <c r="V37" s="32"/>
      <c r="W37" s="16" t="s">
        <v>27</v>
      </c>
      <c r="X37" s="16" t="s">
        <v>27</v>
      </c>
      <c r="Y37" s="3"/>
      <c r="Z37" s="17">
        <v>93</v>
      </c>
      <c r="AA37" s="4">
        <f t="shared" ref="AA37" si="43">+Z37/$AC$43</f>
        <v>0.20129870129870131</v>
      </c>
      <c r="AB37" s="30"/>
      <c r="AC37" s="2">
        <v>65</v>
      </c>
      <c r="AD37" s="54">
        <f>+AC37/$AC$43</f>
        <v>0.1406926406926407</v>
      </c>
      <c r="AE37" s="3"/>
      <c r="AF37" s="16" t="s">
        <v>27</v>
      </c>
      <c r="AG37" s="16" t="s">
        <v>27</v>
      </c>
      <c r="AH37" s="30"/>
      <c r="AI37" s="16" t="s">
        <v>27</v>
      </c>
      <c r="AJ37" s="59" t="s">
        <v>27</v>
      </c>
    </row>
    <row r="38" spans="1:36">
      <c r="A38" s="53"/>
      <c r="B38" s="11"/>
      <c r="C38" s="2"/>
      <c r="D38" s="2"/>
      <c r="E38" s="11"/>
      <c r="F38" s="2"/>
      <c r="G38" s="3"/>
      <c r="H38" s="2"/>
      <c r="I38" s="2"/>
      <c r="J38" s="30"/>
      <c r="K38" s="2"/>
      <c r="L38" s="2"/>
      <c r="M38" s="3"/>
      <c r="N38" s="2"/>
      <c r="O38" s="2"/>
      <c r="P38" s="30"/>
      <c r="Q38" s="2"/>
      <c r="R38" s="2"/>
      <c r="S38" s="3"/>
      <c r="T38" s="2"/>
      <c r="U38" s="2"/>
      <c r="V38" s="30"/>
      <c r="W38" s="2"/>
      <c r="X38" s="2"/>
      <c r="Y38" s="3"/>
      <c r="Z38" s="2"/>
      <c r="AA38" s="2"/>
      <c r="AB38" s="30"/>
      <c r="AC38" s="2"/>
      <c r="AD38" s="63"/>
      <c r="AE38" s="3"/>
      <c r="AF38" s="2"/>
      <c r="AG38" s="2"/>
      <c r="AH38" s="30"/>
      <c r="AI38" s="2"/>
      <c r="AJ38" s="63"/>
    </row>
    <row r="39" spans="1:36">
      <c r="A39" s="56" t="s">
        <v>36</v>
      </c>
      <c r="B39" s="11">
        <v>811</v>
      </c>
      <c r="C39" s="4">
        <f>+B39/$B$43</f>
        <v>0.31593299571484224</v>
      </c>
      <c r="D39" s="4"/>
      <c r="E39" s="11">
        <v>685</v>
      </c>
      <c r="F39" s="4">
        <f>+E39/$E$43</f>
        <v>0.28329197684036395</v>
      </c>
      <c r="G39" s="3"/>
      <c r="H39" s="16">
        <v>10</v>
      </c>
      <c r="I39" s="27">
        <f>+H39/$H$43</f>
        <v>9.0090090090090086E-2</v>
      </c>
      <c r="J39" s="32"/>
      <c r="K39" s="16">
        <v>9</v>
      </c>
      <c r="L39" s="27">
        <f>+K39/$K$43</f>
        <v>7.6923076923076927E-2</v>
      </c>
      <c r="M39" s="3"/>
      <c r="N39" s="16" t="s">
        <v>27</v>
      </c>
      <c r="O39" s="16" t="s">
        <v>27</v>
      </c>
      <c r="P39" s="32"/>
      <c r="Q39" s="16" t="s">
        <v>27</v>
      </c>
      <c r="R39" s="16" t="s">
        <v>27</v>
      </c>
      <c r="S39" s="3"/>
      <c r="T39" s="16" t="s">
        <v>27</v>
      </c>
      <c r="U39" s="16" t="s">
        <v>27</v>
      </c>
      <c r="V39" s="32"/>
      <c r="W39" s="16" t="s">
        <v>27</v>
      </c>
      <c r="X39" s="16" t="s">
        <v>27</v>
      </c>
      <c r="Y39" s="3"/>
      <c r="Z39" s="16" t="s">
        <v>27</v>
      </c>
      <c r="AA39" s="16" t="s">
        <v>27</v>
      </c>
      <c r="AB39" s="32"/>
      <c r="AC39" s="16" t="s">
        <v>27</v>
      </c>
      <c r="AD39" s="59" t="s">
        <v>27</v>
      </c>
      <c r="AE39" s="3"/>
      <c r="AF39" s="16" t="s">
        <v>27</v>
      </c>
      <c r="AG39" s="16" t="s">
        <v>27</v>
      </c>
      <c r="AH39" s="32"/>
      <c r="AI39" s="16" t="s">
        <v>27</v>
      </c>
      <c r="AJ39" s="59" t="s">
        <v>27</v>
      </c>
    </row>
    <row r="40" spans="1:36">
      <c r="A40" s="56"/>
      <c r="B40" s="11"/>
      <c r="C40" s="2"/>
      <c r="D40" s="2"/>
      <c r="E40" s="11"/>
      <c r="F40" s="2"/>
      <c r="G40" s="3"/>
      <c r="H40" s="2"/>
      <c r="I40" s="2"/>
      <c r="J40" s="30"/>
      <c r="K40" s="2"/>
      <c r="L40" s="2"/>
      <c r="M40" s="3"/>
      <c r="N40" s="2"/>
      <c r="O40" s="2"/>
      <c r="P40" s="30"/>
      <c r="Q40" s="2"/>
      <c r="R40" s="2"/>
      <c r="S40" s="3"/>
      <c r="T40" s="2"/>
      <c r="U40" s="2"/>
      <c r="V40" s="30"/>
      <c r="W40" s="2"/>
      <c r="X40" s="2"/>
      <c r="Y40" s="3"/>
      <c r="Z40" s="2"/>
      <c r="AA40" s="2"/>
      <c r="AB40" s="30"/>
      <c r="AC40" s="2"/>
      <c r="AD40" s="63"/>
      <c r="AE40" s="3"/>
      <c r="AF40" s="2"/>
      <c r="AG40" s="2"/>
      <c r="AH40" s="30"/>
      <c r="AI40" s="2"/>
      <c r="AJ40" s="63"/>
    </row>
    <row r="41" spans="1:36">
      <c r="A41" s="40"/>
      <c r="B41" s="75">
        <v>2012</v>
      </c>
      <c r="C41" s="70"/>
      <c r="D41" s="70"/>
      <c r="E41" s="75">
        <v>2011</v>
      </c>
      <c r="F41" s="70"/>
      <c r="G41" s="9"/>
      <c r="H41" s="75">
        <v>2012</v>
      </c>
      <c r="I41" s="70"/>
      <c r="J41" s="33"/>
      <c r="K41" s="75">
        <v>2011</v>
      </c>
      <c r="L41" s="70"/>
      <c r="M41" s="9"/>
      <c r="N41" s="75">
        <v>2012</v>
      </c>
      <c r="O41" s="70"/>
      <c r="P41" s="33"/>
      <c r="Q41" s="75">
        <v>2011</v>
      </c>
      <c r="R41" s="70"/>
      <c r="S41" s="9"/>
      <c r="T41" s="75">
        <v>2012</v>
      </c>
      <c r="U41" s="70"/>
      <c r="V41" s="33"/>
      <c r="W41" s="75">
        <v>2011</v>
      </c>
      <c r="X41" s="70"/>
      <c r="Y41" s="9"/>
      <c r="Z41" s="75">
        <v>2012</v>
      </c>
      <c r="AA41" s="70"/>
      <c r="AB41" s="33"/>
      <c r="AC41" s="70">
        <v>2011</v>
      </c>
      <c r="AD41" s="71"/>
      <c r="AE41" s="9"/>
      <c r="AF41" s="78">
        <v>2012</v>
      </c>
      <c r="AG41" s="79"/>
      <c r="AH41" s="33"/>
      <c r="AI41" s="79">
        <v>2011</v>
      </c>
      <c r="AJ41" s="81"/>
    </row>
    <row r="42" spans="1:36">
      <c r="A42" s="41"/>
      <c r="B42" s="74" t="s">
        <v>20</v>
      </c>
      <c r="C42" s="72"/>
      <c r="D42" s="72"/>
      <c r="E42" s="74" t="s">
        <v>20</v>
      </c>
      <c r="F42" s="72"/>
      <c r="G42" s="8"/>
      <c r="H42" s="74" t="s">
        <v>20</v>
      </c>
      <c r="I42" s="72"/>
      <c r="J42" s="29"/>
      <c r="K42" s="74" t="s">
        <v>20</v>
      </c>
      <c r="L42" s="72"/>
      <c r="M42" s="8"/>
      <c r="N42" s="74" t="s">
        <v>20</v>
      </c>
      <c r="O42" s="72"/>
      <c r="P42" s="29"/>
      <c r="Q42" s="74" t="s">
        <v>20</v>
      </c>
      <c r="R42" s="72"/>
      <c r="S42" s="8"/>
      <c r="T42" s="74" t="s">
        <v>20</v>
      </c>
      <c r="U42" s="72"/>
      <c r="V42" s="29"/>
      <c r="W42" s="74" t="s">
        <v>20</v>
      </c>
      <c r="X42" s="72"/>
      <c r="Y42" s="8"/>
      <c r="Z42" s="74" t="s">
        <v>20</v>
      </c>
      <c r="AA42" s="72"/>
      <c r="AB42" s="29"/>
      <c r="AC42" s="72" t="s">
        <v>20</v>
      </c>
      <c r="AD42" s="73"/>
      <c r="AE42" s="8"/>
      <c r="AF42" s="76" t="s">
        <v>20</v>
      </c>
      <c r="AG42" s="77"/>
      <c r="AH42" s="29"/>
      <c r="AI42" s="77" t="s">
        <v>20</v>
      </c>
      <c r="AJ42" s="80"/>
    </row>
    <row r="43" spans="1:36" ht="12.75" customHeight="1">
      <c r="A43" s="42" t="s">
        <v>22</v>
      </c>
      <c r="B43" s="43">
        <v>2567</v>
      </c>
      <c r="C43" s="44"/>
      <c r="D43" s="44"/>
      <c r="E43" s="43">
        <v>2418</v>
      </c>
      <c r="F43" s="44"/>
      <c r="G43" s="45"/>
      <c r="H43" s="46">
        <v>111</v>
      </c>
      <c r="I43" s="46"/>
      <c r="J43" s="47"/>
      <c r="K43" s="46">
        <v>117</v>
      </c>
      <c r="L43" s="46"/>
      <c r="M43" s="45"/>
      <c r="N43" s="46">
        <v>793</v>
      </c>
      <c r="O43" s="46"/>
      <c r="P43" s="47"/>
      <c r="Q43" s="46">
        <v>766</v>
      </c>
      <c r="R43" s="46"/>
      <c r="S43" s="45"/>
      <c r="T43" s="46">
        <v>898</v>
      </c>
      <c r="U43" s="46"/>
      <c r="V43" s="47"/>
      <c r="W43" s="46">
        <v>887</v>
      </c>
      <c r="X43" s="46"/>
      <c r="Y43" s="45"/>
      <c r="Z43" s="46">
        <v>495</v>
      </c>
      <c r="AA43" s="46"/>
      <c r="AB43" s="47"/>
      <c r="AC43" s="46">
        <v>462</v>
      </c>
      <c r="AD43" s="48"/>
      <c r="AE43" s="45"/>
      <c r="AF43" s="46">
        <v>92</v>
      </c>
      <c r="AG43" s="46"/>
      <c r="AH43" s="47"/>
      <c r="AI43" s="46">
        <v>118</v>
      </c>
      <c r="AJ43" s="48"/>
    </row>
  </sheetData>
  <mergeCells count="24">
    <mergeCell ref="AF1:AJ1"/>
    <mergeCell ref="AF2:AJ2"/>
    <mergeCell ref="AF3:AG3"/>
    <mergeCell ref="AI3:AJ3"/>
    <mergeCell ref="B3:C3"/>
    <mergeCell ref="B1:F1"/>
    <mergeCell ref="B2:F2"/>
    <mergeCell ref="H3:I3"/>
    <mergeCell ref="H1:L1"/>
    <mergeCell ref="H2:L2"/>
    <mergeCell ref="W3:X3"/>
    <mergeCell ref="Z3:AA3"/>
    <mergeCell ref="AC3:AD3"/>
    <mergeCell ref="E3:F3"/>
    <mergeCell ref="K3:L3"/>
    <mergeCell ref="N3:O3"/>
    <mergeCell ref="Q3:R3"/>
    <mergeCell ref="T3:U3"/>
    <mergeCell ref="N1:R1"/>
    <mergeCell ref="T1:X1"/>
    <mergeCell ref="Z1:AD1"/>
    <mergeCell ref="N2:R2"/>
    <mergeCell ref="T2:X2"/>
    <mergeCell ref="Z2:AD2"/>
  </mergeCells>
  <pageMargins left="0.17" right="0.16" top="0.83" bottom="0.68" header="0.34" footer="0.16"/>
  <pageSetup paperSize="5" scale="96" orientation="landscape" r:id="rId1"/>
  <headerFooter>
    <oddHeader xml:space="preserve">&amp;C&amp;"-,Bold"&amp;12University of Redlands
&amp;"-,Bold Italic"Fall 2012 and Fall 2011 Fall Census Unduplicated Enrollments
&amp;"-,Bold"
&amp;R&amp;"-,Bold Italic"10/15/2012
</oddHeader>
    <oddFooter xml:space="preserve">&amp;L&amp;9International Students defined by F1 and J1 Visas
Source:  2011 and 2012 Fall Census Files 
Institutional Research
* is fewer than 5 in the group&amp;R&amp;F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QuickStats Fall 12</vt:lpstr>
      <vt:lpstr>'QuickStats Fall 12'!Print_Area</vt:lpstr>
    </vt:vector>
  </TitlesOfParts>
  <Company>University of Redlands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UOR</dc:creator>
  <cp:lastModifiedBy>UOR User</cp:lastModifiedBy>
  <cp:lastPrinted>2012-11-01T16:43:40Z</cp:lastPrinted>
  <dcterms:created xsi:type="dcterms:W3CDTF">2008-10-27T16:57:59Z</dcterms:created>
  <dcterms:modified xsi:type="dcterms:W3CDTF">2012-11-01T23:00:45Z</dcterms:modified>
</cp:coreProperties>
</file>